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wrights\Desktop\Budget 2015-2016\2015-2016 Reports\SEC 71\M7\"/>
    </mc:Choice>
  </mc:AlternateContent>
  <workbookProtection workbookPassword="F954" lockStructure="1"/>
  <bookViews>
    <workbookView xWindow="0" yWindow="0" windowWidth="18735" windowHeight="7755" activeTab="1"/>
  </bookViews>
  <sheets>
    <sheet name="Sheet1" sheetId="1" r:id="rId1"/>
    <sheet name="Summary" sheetId="2" r:id="rId2"/>
  </sheets>
  <definedNames>
    <definedName name="_xlnm.Print_Area" localSheetId="0">Sheet1!$A:$J</definedName>
    <definedName name="_xlnm.Print_Area" localSheetId="1">Summary!$A:$AR</definedName>
    <definedName name="_xlnm.Print_Titles" localSheetId="0">Sheet1!$A:$H,Sheet1!$1:$9</definedName>
    <definedName name="_xlnm.Print_Titles" localSheetId="1">Summary!$A:$B</definedName>
  </definedNames>
  <calcPr calcId="152511"/>
</workbook>
</file>

<file path=xl/calcChain.xml><?xml version="1.0" encoding="utf-8"?>
<calcChain xmlns="http://schemas.openxmlformats.org/spreadsheetml/2006/main">
  <c r="J2716" i="1" l="1"/>
  <c r="J2649" i="1"/>
  <c r="J2515" i="1"/>
  <c r="J3319" i="1"/>
  <c r="J3520" i="1"/>
  <c r="J1175" i="1"/>
  <c r="J2046" i="1"/>
  <c r="J1577" i="1"/>
  <c r="J237" i="1"/>
  <c r="J639" i="1"/>
  <c r="J638" i="1"/>
  <c r="J170" i="1"/>
  <c r="J572" i="1"/>
  <c r="J103" i="1"/>
  <c r="J2662" i="1" l="1"/>
  <c r="J3306" i="1" l="1"/>
  <c r="J3296" i="1"/>
  <c r="J2693" i="1" l="1"/>
  <c r="J652" i="1"/>
  <c r="J3335" i="1" l="1"/>
  <c r="J2705" i="1"/>
  <c r="J722" i="1"/>
  <c r="J728" i="1" s="1"/>
  <c r="J52" i="1"/>
  <c r="J159" i="1"/>
  <c r="AN42" i="2"/>
  <c r="AL42" i="2"/>
  <c r="AH42" i="2"/>
  <c r="X42" i="2"/>
  <c r="J2665" i="1"/>
  <c r="J1191" i="1"/>
  <c r="J3308" i="1"/>
  <c r="J2638" i="1"/>
  <c r="J3252" i="1"/>
  <c r="J3251" i="1"/>
  <c r="J3268" i="1"/>
  <c r="J3274" i="1" s="1"/>
  <c r="J3239" i="1"/>
  <c r="J3241" i="1" s="1"/>
  <c r="J3243" i="1" s="1"/>
  <c r="I2636" i="1"/>
  <c r="J1566" i="1"/>
  <c r="J215" i="1"/>
  <c r="J224" i="1"/>
  <c r="J226" i="1"/>
  <c r="J3375" i="1"/>
  <c r="J3377" i="1"/>
  <c r="J3382" i="1"/>
  <c r="J3402" i="1"/>
  <c r="J3407" i="1"/>
  <c r="J3442" i="1"/>
  <c r="J3444" i="1" s="1"/>
  <c r="J3450" i="1" s="1"/>
  <c r="J3449" i="1"/>
  <c r="J3469" i="1"/>
  <c r="J3474" i="1"/>
  <c r="J3509" i="1"/>
  <c r="J3511" i="1" s="1"/>
  <c r="J3517" i="1" s="1"/>
  <c r="J3516" i="1"/>
  <c r="J3541" i="1"/>
  <c r="J3174" i="1"/>
  <c r="J3176" i="1"/>
  <c r="J3181" i="1"/>
  <c r="J3201" i="1"/>
  <c r="J3207" i="1" s="1"/>
  <c r="J3206" i="1"/>
  <c r="J3248" i="1"/>
  <c r="J3273" i="1"/>
  <c r="J3315" i="1"/>
  <c r="J3340" i="1"/>
  <c r="J2437" i="1"/>
  <c r="J2439" i="1" s="1"/>
  <c r="J2445" i="1" s="1"/>
  <c r="J2444" i="1"/>
  <c r="J2464" i="1"/>
  <c r="J2469" i="1"/>
  <c r="J2504" i="1"/>
  <c r="J2506" i="1" s="1"/>
  <c r="J2512" i="1" s="1"/>
  <c r="J2511" i="1"/>
  <c r="J2536" i="1"/>
  <c r="J2571" i="1"/>
  <c r="J2573" i="1" s="1"/>
  <c r="J2578" i="1"/>
  <c r="J2598" i="1"/>
  <c r="J2603" i="1"/>
  <c r="J2604" i="1" s="1"/>
  <c r="J2645" i="1"/>
  <c r="J2670" i="1"/>
  <c r="J2712" i="1"/>
  <c r="J2732" i="1"/>
  <c r="J2737" i="1"/>
  <c r="J3576" i="1"/>
  <c r="J3578" i="1" s="1"/>
  <c r="J3583" i="1"/>
  <c r="J3603" i="1"/>
  <c r="J3609" i="1" s="1"/>
  <c r="J3608" i="1"/>
  <c r="J3643" i="1"/>
  <c r="J3645" i="1" s="1"/>
  <c r="J3650" i="1"/>
  <c r="J3670" i="1"/>
  <c r="J3675" i="1"/>
  <c r="J3710" i="1"/>
  <c r="J3712" i="1" s="1"/>
  <c r="J3717" i="1"/>
  <c r="J3737" i="1"/>
  <c r="J3742" i="1"/>
  <c r="J3777" i="1"/>
  <c r="J3779" i="1"/>
  <c r="J3785" i="1" s="1"/>
  <c r="J3784" i="1"/>
  <c r="J3804" i="1"/>
  <c r="J3809" i="1"/>
  <c r="J3844" i="1"/>
  <c r="J3846" i="1" s="1"/>
  <c r="J3851" i="1"/>
  <c r="J3871" i="1"/>
  <c r="J3877" i="1" s="1"/>
  <c r="J3876" i="1"/>
  <c r="J561" i="1"/>
  <c r="J563" i="1" s="1"/>
  <c r="J568" i="1"/>
  <c r="J593" i="1"/>
  <c r="J628" i="1"/>
  <c r="J630" i="1" s="1"/>
  <c r="J635" i="1"/>
  <c r="J660" i="1"/>
  <c r="J695" i="1"/>
  <c r="J697" i="1" s="1"/>
  <c r="J702" i="1"/>
  <c r="J727" i="1"/>
  <c r="J2772" i="1"/>
  <c r="J2774" i="1"/>
  <c r="J2780" i="1" s="1"/>
  <c r="J2779" i="1"/>
  <c r="J2799" i="1"/>
  <c r="J2804" i="1"/>
  <c r="J2839" i="1"/>
  <c r="J2841" i="1" s="1"/>
  <c r="J2846" i="1"/>
  <c r="J2866" i="1"/>
  <c r="J2871" i="1"/>
  <c r="J2906" i="1"/>
  <c r="J2908" i="1"/>
  <c r="J2914" i="1" s="1"/>
  <c r="J2913" i="1"/>
  <c r="J2933" i="1"/>
  <c r="J2938" i="1"/>
  <c r="J2973" i="1"/>
  <c r="J2975" i="1" s="1"/>
  <c r="J2981" i="1" s="1"/>
  <c r="J2980" i="1"/>
  <c r="J3000" i="1"/>
  <c r="J3005" i="1"/>
  <c r="J3040" i="1"/>
  <c r="J3042" i="1" s="1"/>
  <c r="J3048" i="1" s="1"/>
  <c r="J3047" i="1"/>
  <c r="J3067" i="1"/>
  <c r="J3072" i="1"/>
  <c r="J3073" i="1" s="1"/>
  <c r="J3107" i="1"/>
  <c r="J3109" i="1" s="1"/>
  <c r="J3114" i="1"/>
  <c r="J3134" i="1"/>
  <c r="J3139" i="1"/>
  <c r="J3140" i="1" s="1"/>
  <c r="J2169" i="1"/>
  <c r="J2171" i="1" s="1"/>
  <c r="J2177" i="1" s="1"/>
  <c r="J2204" i="1" s="1"/>
  <c r="J2176" i="1"/>
  <c r="J2196" i="1"/>
  <c r="J2201" i="1"/>
  <c r="J2202" i="1" s="1"/>
  <c r="J2236" i="1"/>
  <c r="J2238" i="1" s="1"/>
  <c r="J2243" i="1"/>
  <c r="J2263" i="1"/>
  <c r="J2268" i="1"/>
  <c r="J2303" i="1"/>
  <c r="J2305" i="1"/>
  <c r="J2311" i="1" s="1"/>
  <c r="J2310" i="1"/>
  <c r="J2330" i="1"/>
  <c r="J2336" i="1" s="1"/>
  <c r="J2335" i="1"/>
  <c r="J2370" i="1"/>
  <c r="J2372" i="1" s="1"/>
  <c r="J2377" i="1"/>
  <c r="J2397" i="1"/>
  <c r="J2402" i="1"/>
  <c r="J1030" i="1"/>
  <c r="J1032" i="1"/>
  <c r="J1038" i="1" s="1"/>
  <c r="J1037" i="1"/>
  <c r="J1057" i="1"/>
  <c r="J1063" i="1" s="1"/>
  <c r="J1062" i="1"/>
  <c r="J1097" i="1"/>
  <c r="J1099" i="1" s="1"/>
  <c r="J1104" i="1"/>
  <c r="J1124" i="1"/>
  <c r="J1129" i="1"/>
  <c r="J1164" i="1"/>
  <c r="J1166" i="1" s="1"/>
  <c r="J1171" i="1"/>
  <c r="J1196" i="1"/>
  <c r="J1231" i="1"/>
  <c r="J1233" i="1" s="1"/>
  <c r="J1239" i="1" s="1"/>
  <c r="J1238" i="1"/>
  <c r="J1258" i="1"/>
  <c r="J1263" i="1"/>
  <c r="J1298" i="1"/>
  <c r="J1300" i="1"/>
  <c r="J1306" i="1" s="1"/>
  <c r="J1305" i="1"/>
  <c r="J1325" i="1"/>
  <c r="J1331" i="1" s="1"/>
  <c r="J1330" i="1"/>
  <c r="J1365" i="1"/>
  <c r="J1367" i="1" s="1"/>
  <c r="J1372" i="1"/>
  <c r="J1392" i="1"/>
  <c r="J1397" i="1"/>
  <c r="J1432" i="1"/>
  <c r="J1434" i="1"/>
  <c r="J1440" i="1" s="1"/>
  <c r="J1439" i="1"/>
  <c r="J1459" i="1"/>
  <c r="J1465" i="1" s="1"/>
  <c r="J1464" i="1"/>
  <c r="J1499" i="1"/>
  <c r="J1501" i="1" s="1"/>
  <c r="J1506" i="1"/>
  <c r="J1526" i="1"/>
  <c r="J1531" i="1"/>
  <c r="J1532" i="1" s="1"/>
  <c r="J1573" i="1"/>
  <c r="J1598" i="1"/>
  <c r="J2102" i="1"/>
  <c r="J2104" i="1" s="1"/>
  <c r="J2109" i="1"/>
  <c r="J2129" i="1"/>
  <c r="J2134" i="1"/>
  <c r="J1700" i="1"/>
  <c r="J1702" i="1" s="1"/>
  <c r="J1707" i="1"/>
  <c r="J1727" i="1"/>
  <c r="J1732" i="1"/>
  <c r="J1733" i="1" s="1"/>
  <c r="J1767" i="1"/>
  <c r="J1769" i="1" s="1"/>
  <c r="J1774" i="1"/>
  <c r="J1794" i="1"/>
  <c r="J1799" i="1"/>
  <c r="J1800" i="1" s="1"/>
  <c r="J1834" i="1"/>
  <c r="J1836" i="1" s="1"/>
  <c r="J1841" i="1"/>
  <c r="J1861" i="1"/>
  <c r="J1866" i="1"/>
  <c r="J1901" i="1"/>
  <c r="J1903" i="1"/>
  <c r="J1908" i="1"/>
  <c r="J1928" i="1"/>
  <c r="J1933" i="1"/>
  <c r="J1968" i="1"/>
  <c r="J1970" i="1" s="1"/>
  <c r="J1976" i="1" s="1"/>
  <c r="J1975" i="1"/>
  <c r="J1995" i="1"/>
  <c r="J2000" i="1"/>
  <c r="J2001" i="1"/>
  <c r="J2035" i="1"/>
  <c r="J2037" i="1" s="1"/>
  <c r="J2043" i="1" s="1"/>
  <c r="J2042" i="1"/>
  <c r="J2062" i="1"/>
  <c r="J2067" i="1"/>
  <c r="J1633" i="1"/>
  <c r="J1635" i="1" s="1"/>
  <c r="J1641" i="1" s="1"/>
  <c r="AE26" i="2" s="1"/>
  <c r="J1640" i="1"/>
  <c r="J1660" i="1"/>
  <c r="J1666" i="1"/>
  <c r="J1665" i="1"/>
  <c r="J762" i="1"/>
  <c r="J764" i="1" s="1"/>
  <c r="J770" i="1" s="1"/>
  <c r="J769" i="1"/>
  <c r="J789" i="1"/>
  <c r="J794" i="1"/>
  <c r="J829" i="1"/>
  <c r="J831" i="1" s="1"/>
  <c r="J837" i="1" s="1"/>
  <c r="J836" i="1"/>
  <c r="J856" i="1"/>
  <c r="J862" i="1" s="1"/>
  <c r="J861" i="1"/>
  <c r="J896" i="1"/>
  <c r="J898" i="1" s="1"/>
  <c r="J903" i="1"/>
  <c r="J923" i="1"/>
  <c r="J928" i="1"/>
  <c r="J929" i="1" s="1"/>
  <c r="J963" i="1"/>
  <c r="J965" i="1" s="1"/>
  <c r="J970" i="1"/>
  <c r="J990" i="1"/>
  <c r="J995" i="1"/>
  <c r="J996" i="1" s="1"/>
  <c r="J25" i="1"/>
  <c r="J27" i="1" s="1"/>
  <c r="J32" i="1"/>
  <c r="J57" i="1"/>
  <c r="J92" i="1"/>
  <c r="J94" i="1" s="1"/>
  <c r="J100" i="1" s="1"/>
  <c r="J99" i="1"/>
  <c r="J124" i="1"/>
  <c r="J166" i="1"/>
  <c r="J191" i="1"/>
  <c r="J233" i="1"/>
  <c r="J258" i="1"/>
  <c r="J293" i="1"/>
  <c r="J295" i="1" s="1"/>
  <c r="J301" i="1" s="1"/>
  <c r="J300" i="1"/>
  <c r="J320" i="1"/>
  <c r="J326" i="1" s="1"/>
  <c r="J325" i="1"/>
  <c r="J360" i="1"/>
  <c r="J362" i="1" s="1"/>
  <c r="J367" i="1"/>
  <c r="J387" i="1"/>
  <c r="J392" i="1"/>
  <c r="J427" i="1"/>
  <c r="J429" i="1"/>
  <c r="J435" i="1" s="1"/>
  <c r="J434" i="1"/>
  <c r="J454" i="1"/>
  <c r="J459" i="1"/>
  <c r="J494" i="1"/>
  <c r="J496" i="1" s="1"/>
  <c r="J502" i="1" s="1"/>
  <c r="J501" i="1"/>
  <c r="J521" i="1"/>
  <c r="J526" i="1"/>
  <c r="J527" i="1"/>
  <c r="AL68" i="2"/>
  <c r="AM68" i="2"/>
  <c r="AN68" i="2"/>
  <c r="AO68" i="2"/>
  <c r="AP68" i="2"/>
  <c r="AH68" i="2"/>
  <c r="AI68" i="2"/>
  <c r="AJ68" i="2"/>
  <c r="AB68" i="2"/>
  <c r="AC68" i="2"/>
  <c r="AD68" i="2"/>
  <c r="AE68" i="2"/>
  <c r="AF68" i="2"/>
  <c r="X68" i="2"/>
  <c r="Y68" i="2"/>
  <c r="Z68" i="2"/>
  <c r="AL67" i="2"/>
  <c r="AM67" i="2"/>
  <c r="AN67" i="2"/>
  <c r="AO67" i="2"/>
  <c r="AP67" i="2"/>
  <c r="AH67" i="2"/>
  <c r="AI67" i="2"/>
  <c r="AJ67" i="2"/>
  <c r="AB67" i="2"/>
  <c r="AC67" i="2"/>
  <c r="AD67" i="2"/>
  <c r="AE67" i="2"/>
  <c r="AF67" i="2"/>
  <c r="X67" i="2"/>
  <c r="Y67" i="2"/>
  <c r="Z67" i="2"/>
  <c r="AL66" i="2"/>
  <c r="AM66" i="2"/>
  <c r="AN66" i="2"/>
  <c r="AO66" i="2"/>
  <c r="AP66" i="2"/>
  <c r="AH66" i="2"/>
  <c r="AI66" i="2"/>
  <c r="AJ66" i="2"/>
  <c r="AB66" i="2"/>
  <c r="AC66" i="2"/>
  <c r="AD66" i="2"/>
  <c r="AE66" i="2"/>
  <c r="AF66" i="2"/>
  <c r="X66" i="2"/>
  <c r="Y66" i="2"/>
  <c r="Z66" i="2"/>
  <c r="AL65" i="2"/>
  <c r="AM65" i="2"/>
  <c r="AN65" i="2"/>
  <c r="AO65" i="2"/>
  <c r="AP65" i="2"/>
  <c r="AH65" i="2"/>
  <c r="AI65" i="2"/>
  <c r="AJ65" i="2"/>
  <c r="AB65" i="2"/>
  <c r="AC65" i="2"/>
  <c r="AD65" i="2"/>
  <c r="AE65" i="2"/>
  <c r="AF65" i="2"/>
  <c r="X65" i="2"/>
  <c r="Y65" i="2"/>
  <c r="Z65" i="2"/>
  <c r="AL64" i="2"/>
  <c r="AM64" i="2"/>
  <c r="AN64" i="2"/>
  <c r="AO64" i="2"/>
  <c r="AP64" i="2"/>
  <c r="AH64" i="2"/>
  <c r="AI64" i="2"/>
  <c r="AJ64" i="2"/>
  <c r="AB64" i="2"/>
  <c r="AC64" i="2"/>
  <c r="AD64" i="2"/>
  <c r="AE64" i="2"/>
  <c r="AF64" i="2"/>
  <c r="X64" i="2"/>
  <c r="Y64" i="2"/>
  <c r="Z64" i="2"/>
  <c r="AL63" i="2"/>
  <c r="AM63" i="2"/>
  <c r="AN63" i="2"/>
  <c r="AO63" i="2"/>
  <c r="AP63" i="2"/>
  <c r="AH63" i="2"/>
  <c r="AI63" i="2"/>
  <c r="AJ63" i="2"/>
  <c r="AB63" i="2"/>
  <c r="AC63" i="2"/>
  <c r="AD63" i="2"/>
  <c r="AE63" i="2"/>
  <c r="AF63" i="2"/>
  <c r="X63" i="2"/>
  <c r="Y63" i="2"/>
  <c r="Z63" i="2"/>
  <c r="AL62" i="2"/>
  <c r="AM62" i="2"/>
  <c r="AN62" i="2"/>
  <c r="AO62" i="2"/>
  <c r="AP62" i="2"/>
  <c r="AH62" i="2"/>
  <c r="AI62" i="2"/>
  <c r="AJ62" i="2"/>
  <c r="AB62" i="2"/>
  <c r="AC62" i="2"/>
  <c r="AD62" i="2"/>
  <c r="AE62" i="2"/>
  <c r="AF62" i="2"/>
  <c r="X62" i="2"/>
  <c r="Y62" i="2"/>
  <c r="Z62" i="2"/>
  <c r="AL61" i="2"/>
  <c r="AM61" i="2"/>
  <c r="AN61" i="2"/>
  <c r="AO61" i="2"/>
  <c r="AP61" i="2"/>
  <c r="AH61" i="2"/>
  <c r="AI61" i="2"/>
  <c r="AJ61" i="2"/>
  <c r="AB61" i="2"/>
  <c r="AC61" i="2"/>
  <c r="AD61" i="2"/>
  <c r="AE61" i="2"/>
  <c r="AF61" i="2"/>
  <c r="X61" i="2"/>
  <c r="Y61" i="2"/>
  <c r="Z61" i="2"/>
  <c r="AL60" i="2"/>
  <c r="AM60" i="2"/>
  <c r="AN60" i="2"/>
  <c r="AO60" i="2"/>
  <c r="AP60" i="2"/>
  <c r="AH60" i="2"/>
  <c r="AI60" i="2"/>
  <c r="AJ60" i="2"/>
  <c r="AB60" i="2"/>
  <c r="AC60" i="2"/>
  <c r="AD60" i="2"/>
  <c r="AE60" i="2"/>
  <c r="AF60" i="2"/>
  <c r="X60" i="2"/>
  <c r="Y60" i="2"/>
  <c r="Z60" i="2"/>
  <c r="AL57" i="2"/>
  <c r="AM57" i="2"/>
  <c r="AN57" i="2"/>
  <c r="AO57" i="2"/>
  <c r="AP57" i="2"/>
  <c r="AH57" i="2"/>
  <c r="AI57" i="2"/>
  <c r="AJ57" i="2"/>
  <c r="AB57" i="2"/>
  <c r="AC57" i="2"/>
  <c r="AD57" i="2"/>
  <c r="AE57" i="2"/>
  <c r="AF57" i="2"/>
  <c r="X57" i="2"/>
  <c r="Y57" i="2"/>
  <c r="Z57" i="2"/>
  <c r="AL56" i="2"/>
  <c r="AM56" i="2"/>
  <c r="AN56" i="2"/>
  <c r="AO56" i="2"/>
  <c r="AP56" i="2"/>
  <c r="AH56" i="2"/>
  <c r="AI56" i="2"/>
  <c r="AJ56" i="2"/>
  <c r="AB56" i="2"/>
  <c r="AC56" i="2"/>
  <c r="AD56" i="2"/>
  <c r="AE56" i="2"/>
  <c r="AF56" i="2"/>
  <c r="X56" i="2"/>
  <c r="Y56" i="2"/>
  <c r="Z56" i="2"/>
  <c r="AL54" i="2"/>
  <c r="AM54" i="2"/>
  <c r="AN54" i="2"/>
  <c r="AO54" i="2"/>
  <c r="AP54" i="2"/>
  <c r="AH54" i="2"/>
  <c r="AI54" i="2"/>
  <c r="AJ54" i="2"/>
  <c r="AB54" i="2"/>
  <c r="AC54" i="2"/>
  <c r="AD54" i="2"/>
  <c r="AE54" i="2"/>
  <c r="AF54" i="2"/>
  <c r="X54" i="2"/>
  <c r="Y54" i="2"/>
  <c r="Z54" i="2"/>
  <c r="AL50" i="2"/>
  <c r="AM50" i="2"/>
  <c r="AN50" i="2"/>
  <c r="AO50" i="2"/>
  <c r="AP50" i="2"/>
  <c r="AH50" i="2"/>
  <c r="AI50" i="2"/>
  <c r="AJ50" i="2"/>
  <c r="AB50" i="2"/>
  <c r="AC50" i="2"/>
  <c r="AD50" i="2"/>
  <c r="AE50" i="2"/>
  <c r="AF50" i="2"/>
  <c r="X50" i="2"/>
  <c r="Y50" i="2"/>
  <c r="Z50" i="2"/>
  <c r="AL49" i="2"/>
  <c r="AM49" i="2"/>
  <c r="AN49" i="2"/>
  <c r="AO49" i="2"/>
  <c r="AP49" i="2"/>
  <c r="AH49" i="2"/>
  <c r="AI49" i="2"/>
  <c r="AJ49" i="2"/>
  <c r="AB49" i="2"/>
  <c r="AC49" i="2"/>
  <c r="AD49" i="2"/>
  <c r="AE49" i="2"/>
  <c r="AF49" i="2"/>
  <c r="X49" i="2"/>
  <c r="Y49" i="2"/>
  <c r="Z49" i="2"/>
  <c r="AL48" i="2"/>
  <c r="AM48" i="2"/>
  <c r="AN48" i="2"/>
  <c r="AO48" i="2"/>
  <c r="AP48" i="2"/>
  <c r="AH48" i="2"/>
  <c r="AI48" i="2"/>
  <c r="AJ48" i="2"/>
  <c r="AB48" i="2"/>
  <c r="AC48" i="2"/>
  <c r="AD48" i="2"/>
  <c r="AE48" i="2"/>
  <c r="AF48" i="2"/>
  <c r="X48" i="2"/>
  <c r="Y48" i="2"/>
  <c r="Z48" i="2"/>
  <c r="AL47" i="2"/>
  <c r="AM47" i="2"/>
  <c r="AN47" i="2"/>
  <c r="AO47" i="2"/>
  <c r="AP47" i="2"/>
  <c r="AH47" i="2"/>
  <c r="AI47" i="2"/>
  <c r="AJ47" i="2"/>
  <c r="AB47" i="2"/>
  <c r="AC47" i="2"/>
  <c r="AD47" i="2"/>
  <c r="AE47" i="2"/>
  <c r="AF47" i="2"/>
  <c r="X47" i="2"/>
  <c r="Y47" i="2"/>
  <c r="Z47" i="2"/>
  <c r="AO45" i="2"/>
  <c r="AP45" i="2"/>
  <c r="AI45" i="2"/>
  <c r="AJ45" i="2"/>
  <c r="AC45" i="2"/>
  <c r="AD45" i="2"/>
  <c r="AE45" i="2"/>
  <c r="AF45" i="2"/>
  <c r="AL44" i="2"/>
  <c r="AM44" i="2"/>
  <c r="AN44" i="2"/>
  <c r="AO44" i="2"/>
  <c r="AP44" i="2"/>
  <c r="AH44" i="2"/>
  <c r="AI44" i="2"/>
  <c r="AJ44" i="2"/>
  <c r="AB44" i="2"/>
  <c r="AC44" i="2"/>
  <c r="AD44" i="2"/>
  <c r="AE44" i="2"/>
  <c r="AF44" i="2"/>
  <c r="X44" i="2"/>
  <c r="Y44" i="2"/>
  <c r="Z44" i="2"/>
  <c r="AL43" i="2"/>
  <c r="AM43" i="2"/>
  <c r="AN43" i="2"/>
  <c r="AO43" i="2"/>
  <c r="AP43" i="2"/>
  <c r="AH43" i="2"/>
  <c r="AI43" i="2"/>
  <c r="AJ43" i="2"/>
  <c r="AB43" i="2"/>
  <c r="AC43" i="2"/>
  <c r="AD43" i="2"/>
  <c r="AE43" i="2"/>
  <c r="AF43" i="2"/>
  <c r="X43" i="2"/>
  <c r="Y43" i="2"/>
  <c r="Z43" i="2"/>
  <c r="AM42" i="2"/>
  <c r="AO42" i="2"/>
  <c r="AP42" i="2"/>
  <c r="AI42" i="2"/>
  <c r="AJ42" i="2"/>
  <c r="AB42" i="2"/>
  <c r="AC42" i="2"/>
  <c r="AD42" i="2"/>
  <c r="AE42" i="2"/>
  <c r="AF42" i="2"/>
  <c r="AL41" i="2"/>
  <c r="AM41" i="2"/>
  <c r="AN41" i="2"/>
  <c r="AO41" i="2"/>
  <c r="AP41" i="2"/>
  <c r="AH41" i="2"/>
  <c r="AI41" i="2"/>
  <c r="AJ41" i="2"/>
  <c r="AB41" i="2"/>
  <c r="AC41" i="2"/>
  <c r="AD41" i="2"/>
  <c r="AE41" i="2"/>
  <c r="AF41" i="2"/>
  <c r="X41" i="2"/>
  <c r="Y41" i="2"/>
  <c r="Z41" i="2"/>
  <c r="AL40" i="2"/>
  <c r="AM40" i="2"/>
  <c r="AN40" i="2"/>
  <c r="AO40" i="2"/>
  <c r="AP40" i="2"/>
  <c r="AH40" i="2"/>
  <c r="AI40" i="2"/>
  <c r="AJ40" i="2"/>
  <c r="AB40" i="2"/>
  <c r="AC40" i="2"/>
  <c r="AD40" i="2"/>
  <c r="AE40" i="2"/>
  <c r="AF40" i="2"/>
  <c r="X40" i="2"/>
  <c r="Y40" i="2"/>
  <c r="Z40" i="2"/>
  <c r="AL39" i="2"/>
  <c r="AM39" i="2"/>
  <c r="AN39" i="2"/>
  <c r="AO39" i="2"/>
  <c r="AP39" i="2"/>
  <c r="AH39" i="2"/>
  <c r="AI39" i="2"/>
  <c r="AJ39" i="2"/>
  <c r="AB39" i="2"/>
  <c r="AC39" i="2"/>
  <c r="AD39" i="2"/>
  <c r="AE39" i="2"/>
  <c r="AF39" i="2"/>
  <c r="X39" i="2"/>
  <c r="Y39" i="2"/>
  <c r="Z39" i="2"/>
  <c r="AL38" i="2"/>
  <c r="AM38" i="2"/>
  <c r="AN38" i="2"/>
  <c r="AO38" i="2"/>
  <c r="AP38" i="2"/>
  <c r="AH38" i="2"/>
  <c r="AI38" i="2"/>
  <c r="AJ38" i="2"/>
  <c r="AB38" i="2"/>
  <c r="AC38" i="2"/>
  <c r="AD38" i="2"/>
  <c r="AE38" i="2"/>
  <c r="AF38" i="2"/>
  <c r="X38" i="2"/>
  <c r="Y38" i="2"/>
  <c r="Z38" i="2"/>
  <c r="AL37" i="2"/>
  <c r="AM37" i="2"/>
  <c r="AN37" i="2"/>
  <c r="AO37" i="2"/>
  <c r="AP37" i="2"/>
  <c r="AH37" i="2"/>
  <c r="AI37" i="2"/>
  <c r="AJ37" i="2"/>
  <c r="AB37" i="2"/>
  <c r="AC37" i="2"/>
  <c r="AD37" i="2"/>
  <c r="AE37" i="2"/>
  <c r="AF37" i="2"/>
  <c r="X37" i="2"/>
  <c r="Y37" i="2"/>
  <c r="Z37" i="2"/>
  <c r="AL36" i="2"/>
  <c r="AM36" i="2"/>
  <c r="AN36" i="2"/>
  <c r="AO36" i="2"/>
  <c r="AP36" i="2"/>
  <c r="AH36" i="2"/>
  <c r="AI36" i="2"/>
  <c r="AJ36" i="2"/>
  <c r="AB36" i="2"/>
  <c r="AC36" i="2"/>
  <c r="AD36" i="2"/>
  <c r="AE36" i="2"/>
  <c r="AF36" i="2"/>
  <c r="X36" i="2"/>
  <c r="Y36" i="2"/>
  <c r="Z36" i="2"/>
  <c r="AL35" i="2"/>
  <c r="AM35" i="2"/>
  <c r="AN35" i="2"/>
  <c r="AO35" i="2"/>
  <c r="AP35" i="2"/>
  <c r="AH35" i="2"/>
  <c r="AI35" i="2"/>
  <c r="AJ35" i="2"/>
  <c r="AB35" i="2"/>
  <c r="AC35" i="2"/>
  <c r="AD35" i="2"/>
  <c r="AE35" i="2"/>
  <c r="AF35" i="2"/>
  <c r="X35" i="2"/>
  <c r="Y35" i="2"/>
  <c r="Z35" i="2"/>
  <c r="AL34" i="2"/>
  <c r="AM34" i="2"/>
  <c r="AN34" i="2"/>
  <c r="AO34" i="2"/>
  <c r="AP34" i="2"/>
  <c r="AH34" i="2"/>
  <c r="AI34" i="2"/>
  <c r="AJ34" i="2"/>
  <c r="AB34" i="2"/>
  <c r="AC34" i="2"/>
  <c r="AD34" i="2"/>
  <c r="AE34" i="2"/>
  <c r="AF34" i="2"/>
  <c r="X34" i="2"/>
  <c r="Y34" i="2"/>
  <c r="Z34" i="2"/>
  <c r="AL33" i="2"/>
  <c r="AM33" i="2"/>
  <c r="AN33" i="2"/>
  <c r="AO33" i="2"/>
  <c r="AP33" i="2"/>
  <c r="AH33" i="2"/>
  <c r="AI33" i="2"/>
  <c r="AJ33" i="2"/>
  <c r="AB33" i="2"/>
  <c r="AC33" i="2"/>
  <c r="AD33" i="2"/>
  <c r="AE33" i="2"/>
  <c r="AF33" i="2"/>
  <c r="X33" i="2"/>
  <c r="Y33" i="2"/>
  <c r="Z33" i="2"/>
  <c r="AL32" i="2"/>
  <c r="AM32" i="2"/>
  <c r="AN32" i="2"/>
  <c r="AO32" i="2"/>
  <c r="AP32" i="2"/>
  <c r="AH32" i="2"/>
  <c r="AI32" i="2"/>
  <c r="AJ32" i="2"/>
  <c r="AB32" i="2"/>
  <c r="AC32" i="2"/>
  <c r="AD32" i="2"/>
  <c r="AE32" i="2"/>
  <c r="AF32" i="2"/>
  <c r="X32" i="2"/>
  <c r="Y32" i="2"/>
  <c r="Z32" i="2"/>
  <c r="AL31" i="2"/>
  <c r="AM31" i="2"/>
  <c r="AN31" i="2"/>
  <c r="AO31" i="2"/>
  <c r="AP31" i="2"/>
  <c r="AH31" i="2"/>
  <c r="AI31" i="2"/>
  <c r="AJ31" i="2"/>
  <c r="AB31" i="2"/>
  <c r="AC31" i="2"/>
  <c r="AD31" i="2"/>
  <c r="AE31" i="2"/>
  <c r="AF31" i="2"/>
  <c r="X31" i="2"/>
  <c r="Y31" i="2"/>
  <c r="Z31" i="2"/>
  <c r="AL30" i="2"/>
  <c r="AM30" i="2"/>
  <c r="AN30" i="2"/>
  <c r="AO30" i="2"/>
  <c r="AP30" i="2"/>
  <c r="AH30" i="2"/>
  <c r="AI30" i="2"/>
  <c r="AJ30" i="2"/>
  <c r="AB30" i="2"/>
  <c r="AC30" i="2"/>
  <c r="AD30" i="2"/>
  <c r="AE30" i="2"/>
  <c r="AF30" i="2"/>
  <c r="X30" i="2"/>
  <c r="Y30" i="2"/>
  <c r="Z30" i="2"/>
  <c r="AL29" i="2"/>
  <c r="AM29" i="2"/>
  <c r="AN29" i="2"/>
  <c r="AO29" i="2"/>
  <c r="AP29" i="2"/>
  <c r="AH29" i="2"/>
  <c r="AI29" i="2"/>
  <c r="AJ29" i="2"/>
  <c r="AB29" i="2"/>
  <c r="AC29" i="2"/>
  <c r="AD29" i="2"/>
  <c r="AE29" i="2"/>
  <c r="AF29" i="2"/>
  <c r="X29" i="2"/>
  <c r="Y29" i="2"/>
  <c r="Z29" i="2"/>
  <c r="AL28" i="2"/>
  <c r="AM28" i="2"/>
  <c r="AN28" i="2"/>
  <c r="AO28" i="2"/>
  <c r="AP28" i="2"/>
  <c r="AH28" i="2"/>
  <c r="AI28" i="2"/>
  <c r="AJ28" i="2"/>
  <c r="AB28" i="2"/>
  <c r="AC28" i="2"/>
  <c r="AD28" i="2"/>
  <c r="AE28" i="2"/>
  <c r="AF28" i="2"/>
  <c r="X28" i="2"/>
  <c r="Y28" i="2"/>
  <c r="Z28" i="2"/>
  <c r="AL25" i="2"/>
  <c r="AM25" i="2"/>
  <c r="AN25" i="2"/>
  <c r="AO25" i="2"/>
  <c r="AP25" i="2"/>
  <c r="AH25" i="2"/>
  <c r="AI25" i="2"/>
  <c r="AJ25" i="2"/>
  <c r="AB25" i="2"/>
  <c r="AC25" i="2"/>
  <c r="AD25" i="2"/>
  <c r="AE25" i="2"/>
  <c r="AF25" i="2"/>
  <c r="X25" i="2"/>
  <c r="Y25" i="2"/>
  <c r="Z25" i="2"/>
  <c r="AL24" i="2"/>
  <c r="AM24" i="2"/>
  <c r="AN24" i="2"/>
  <c r="AO24" i="2"/>
  <c r="AP24" i="2"/>
  <c r="AH24" i="2"/>
  <c r="AI24" i="2"/>
  <c r="AJ24" i="2"/>
  <c r="AB24" i="2"/>
  <c r="AC24" i="2"/>
  <c r="AD24" i="2"/>
  <c r="AE24" i="2"/>
  <c r="AF24" i="2"/>
  <c r="X24" i="2"/>
  <c r="Y24" i="2"/>
  <c r="Z24" i="2"/>
  <c r="AL23" i="2"/>
  <c r="AM23" i="2"/>
  <c r="AN23" i="2"/>
  <c r="AO23" i="2"/>
  <c r="AP23" i="2"/>
  <c r="AH23" i="2"/>
  <c r="AI23" i="2"/>
  <c r="AJ23" i="2"/>
  <c r="AB23" i="2"/>
  <c r="AC23" i="2"/>
  <c r="AD23" i="2"/>
  <c r="AE23" i="2"/>
  <c r="AF23" i="2"/>
  <c r="X23" i="2"/>
  <c r="Y23" i="2"/>
  <c r="Z23" i="2"/>
  <c r="AL22" i="2"/>
  <c r="AM22" i="2"/>
  <c r="AN22" i="2"/>
  <c r="AO22" i="2"/>
  <c r="AP22" i="2"/>
  <c r="AH22" i="2"/>
  <c r="AI22" i="2"/>
  <c r="AJ22" i="2"/>
  <c r="AB22" i="2"/>
  <c r="AC22" i="2"/>
  <c r="AD22" i="2"/>
  <c r="AE22" i="2"/>
  <c r="AF22" i="2"/>
  <c r="X22" i="2"/>
  <c r="Y22" i="2"/>
  <c r="Z22" i="2"/>
  <c r="AE20" i="2"/>
  <c r="AL19" i="2"/>
  <c r="AM19" i="2"/>
  <c r="AN19" i="2"/>
  <c r="AO19" i="2"/>
  <c r="AP19" i="2"/>
  <c r="AH19" i="2"/>
  <c r="AI19" i="2"/>
  <c r="AJ19" i="2"/>
  <c r="AB19" i="2"/>
  <c r="AC19" i="2"/>
  <c r="AD19" i="2"/>
  <c r="AE19" i="2"/>
  <c r="AF19" i="2"/>
  <c r="X19" i="2"/>
  <c r="Y19" i="2"/>
  <c r="Z19" i="2"/>
  <c r="AL18" i="2"/>
  <c r="AP18" i="2"/>
  <c r="AH18" i="2"/>
  <c r="AI18" i="2"/>
  <c r="AJ18" i="2"/>
  <c r="AC18" i="2"/>
  <c r="AD18" i="2"/>
  <c r="AE18" i="2"/>
  <c r="AF18" i="2"/>
  <c r="X18" i="2"/>
  <c r="AL17" i="2"/>
  <c r="AM17" i="2"/>
  <c r="AN17" i="2"/>
  <c r="AO17" i="2"/>
  <c r="AP17" i="2"/>
  <c r="AH17" i="2"/>
  <c r="AI17" i="2"/>
  <c r="AJ17" i="2"/>
  <c r="AB17" i="2"/>
  <c r="AC17" i="2"/>
  <c r="AD17" i="2"/>
  <c r="AE17" i="2"/>
  <c r="AF17" i="2"/>
  <c r="X17" i="2"/>
  <c r="Y17" i="2"/>
  <c r="Z17" i="2"/>
  <c r="AL16" i="2"/>
  <c r="AM16" i="2"/>
  <c r="AN16" i="2"/>
  <c r="AO16" i="2"/>
  <c r="AP16" i="2"/>
  <c r="AH16" i="2"/>
  <c r="AI16" i="2"/>
  <c r="AJ16" i="2"/>
  <c r="AB16" i="2"/>
  <c r="AC16" i="2"/>
  <c r="AD16" i="2"/>
  <c r="AE16" i="2"/>
  <c r="AF16" i="2"/>
  <c r="X16" i="2"/>
  <c r="Y16" i="2"/>
  <c r="Z16" i="2"/>
  <c r="AL15" i="2"/>
  <c r="AM15" i="2"/>
  <c r="AN15" i="2"/>
  <c r="AO15" i="2"/>
  <c r="AP15" i="2"/>
  <c r="AH15" i="2"/>
  <c r="AI15" i="2"/>
  <c r="AJ15" i="2"/>
  <c r="AB15" i="2"/>
  <c r="AC15" i="2"/>
  <c r="AD15" i="2"/>
  <c r="AE15" i="2"/>
  <c r="AF15" i="2"/>
  <c r="X15" i="2"/>
  <c r="Y15" i="2"/>
  <c r="Z15" i="2"/>
  <c r="AL14" i="2"/>
  <c r="AM14" i="2"/>
  <c r="AN14" i="2"/>
  <c r="AO14" i="2"/>
  <c r="AP14" i="2"/>
  <c r="AH14" i="2"/>
  <c r="AI14" i="2"/>
  <c r="AJ14" i="2"/>
  <c r="AB14" i="2"/>
  <c r="AC14" i="2"/>
  <c r="AD14" i="2"/>
  <c r="AE14" i="2"/>
  <c r="AF14" i="2"/>
  <c r="X14" i="2"/>
  <c r="Y14" i="2"/>
  <c r="Z14" i="2"/>
  <c r="AL13" i="2"/>
  <c r="AM13" i="2"/>
  <c r="AN13" i="2"/>
  <c r="AO13" i="2"/>
  <c r="AP13" i="2"/>
  <c r="AH13" i="2"/>
  <c r="AI13" i="2"/>
  <c r="AJ13" i="2"/>
  <c r="AB13" i="2"/>
  <c r="AC13" i="2"/>
  <c r="AD13" i="2"/>
  <c r="AE13" i="2"/>
  <c r="AF13" i="2"/>
  <c r="X13" i="2"/>
  <c r="Y13" i="2"/>
  <c r="Z13" i="2"/>
  <c r="AL12" i="2"/>
  <c r="AM12" i="2"/>
  <c r="AN12" i="2"/>
  <c r="AO12" i="2"/>
  <c r="AP12" i="2"/>
  <c r="AH12" i="2"/>
  <c r="AI12" i="2"/>
  <c r="AJ12" i="2"/>
  <c r="AB12" i="2"/>
  <c r="AC12" i="2"/>
  <c r="AD12" i="2"/>
  <c r="AE12" i="2"/>
  <c r="AF12" i="2"/>
  <c r="X12" i="2"/>
  <c r="Y12" i="2"/>
  <c r="Z12" i="2"/>
  <c r="AL11" i="2"/>
  <c r="AM11" i="2"/>
  <c r="AN11" i="2"/>
  <c r="AO11" i="2"/>
  <c r="AP11" i="2"/>
  <c r="AH11" i="2"/>
  <c r="AI11" i="2"/>
  <c r="AJ11" i="2"/>
  <c r="AB11" i="2"/>
  <c r="AC11" i="2"/>
  <c r="AD11" i="2"/>
  <c r="AE11" i="2"/>
  <c r="AF11" i="2"/>
  <c r="X11" i="2"/>
  <c r="Y11" i="2"/>
  <c r="Z11" i="2"/>
  <c r="AL10" i="2"/>
  <c r="AM10" i="2"/>
  <c r="AN10" i="2"/>
  <c r="AO10" i="2"/>
  <c r="AP10" i="2"/>
  <c r="AH10" i="2"/>
  <c r="AI10" i="2"/>
  <c r="AJ10" i="2"/>
  <c r="AB10" i="2"/>
  <c r="AC10" i="2"/>
  <c r="AD10" i="2"/>
  <c r="AE10" i="2"/>
  <c r="AF10" i="2"/>
  <c r="X10" i="2"/>
  <c r="Y10" i="2"/>
  <c r="Z10" i="2"/>
  <c r="AL9" i="2"/>
  <c r="AM9" i="2"/>
  <c r="AN9" i="2"/>
  <c r="AO9" i="2"/>
  <c r="AP9" i="2"/>
  <c r="AH9" i="2"/>
  <c r="AI9" i="2"/>
  <c r="AJ9" i="2"/>
  <c r="AB9" i="2"/>
  <c r="AC9" i="2"/>
  <c r="AD9" i="2"/>
  <c r="AE9" i="2"/>
  <c r="AF9" i="2"/>
  <c r="X9" i="2"/>
  <c r="Y9" i="2"/>
  <c r="Z9" i="2"/>
  <c r="AL8" i="2"/>
  <c r="AM8" i="2"/>
  <c r="AN8" i="2"/>
  <c r="AO8" i="2"/>
  <c r="AP8" i="2"/>
  <c r="AH8" i="2"/>
  <c r="AI8" i="2"/>
  <c r="AJ8" i="2"/>
  <c r="AB8" i="2"/>
  <c r="AC8" i="2"/>
  <c r="AD8" i="2"/>
  <c r="AE8" i="2"/>
  <c r="AF8" i="2"/>
  <c r="X8" i="2"/>
  <c r="Y8" i="2"/>
  <c r="Z8" i="2"/>
  <c r="AL7" i="2"/>
  <c r="AM7" i="2"/>
  <c r="AN7" i="2"/>
  <c r="AO7" i="2"/>
  <c r="AP7" i="2"/>
  <c r="AH7" i="2"/>
  <c r="AI7" i="2"/>
  <c r="AJ7" i="2"/>
  <c r="AB7" i="2"/>
  <c r="AC7" i="2"/>
  <c r="AD7" i="2"/>
  <c r="AE7" i="2"/>
  <c r="AF7" i="2"/>
  <c r="X7" i="2"/>
  <c r="Y7" i="2"/>
  <c r="Z7" i="2"/>
  <c r="AL6" i="2"/>
  <c r="AM6" i="2"/>
  <c r="AN6" i="2"/>
  <c r="AO6" i="2"/>
  <c r="AP6" i="2"/>
  <c r="AH6" i="2"/>
  <c r="AI6" i="2"/>
  <c r="AJ6" i="2"/>
  <c r="AB6" i="2"/>
  <c r="AC6" i="2"/>
  <c r="AD6" i="2"/>
  <c r="AE6" i="2"/>
  <c r="AF6" i="2"/>
  <c r="X6" i="2"/>
  <c r="Y6" i="2"/>
  <c r="Z6" i="2"/>
  <c r="AL5" i="2"/>
  <c r="AM5" i="2"/>
  <c r="AN5" i="2"/>
  <c r="AO5" i="2"/>
  <c r="AP5" i="2"/>
  <c r="AH5" i="2"/>
  <c r="AI5" i="2"/>
  <c r="AJ5" i="2"/>
  <c r="AB5" i="2"/>
  <c r="AC5" i="2"/>
  <c r="AD5" i="2"/>
  <c r="AE5" i="2"/>
  <c r="AF5" i="2"/>
  <c r="X5" i="2"/>
  <c r="Y5" i="2"/>
  <c r="Z5" i="2"/>
  <c r="AL4" i="2"/>
  <c r="AM4" i="2"/>
  <c r="AN4" i="2"/>
  <c r="AO4" i="2"/>
  <c r="AP4" i="2"/>
  <c r="AH4" i="2"/>
  <c r="AI4" i="2"/>
  <c r="AJ4" i="2"/>
  <c r="AB4" i="2"/>
  <c r="AC4" i="2"/>
  <c r="AD4" i="2"/>
  <c r="AE4" i="2"/>
  <c r="AF4" i="2"/>
  <c r="X4" i="2"/>
  <c r="Y4" i="2"/>
  <c r="Z4" i="2"/>
  <c r="J9" i="1"/>
  <c r="B1" i="2" s="1"/>
  <c r="A1" i="2"/>
  <c r="U10" i="1"/>
  <c r="I9" i="1"/>
  <c r="I25" i="1"/>
  <c r="I27" i="1"/>
  <c r="I33" i="1" s="1"/>
  <c r="I32" i="1"/>
  <c r="I52" i="1"/>
  <c r="I57" i="1"/>
  <c r="I58" i="1"/>
  <c r="I92" i="1"/>
  <c r="I94" i="1"/>
  <c r="I99" i="1"/>
  <c r="I119" i="1"/>
  <c r="I125" i="1" s="1"/>
  <c r="I124" i="1"/>
  <c r="I159" i="1"/>
  <c r="I161" i="1" s="1"/>
  <c r="I167" i="1" s="1"/>
  <c r="I166" i="1"/>
  <c r="I186" i="1"/>
  <c r="I192" i="1" s="1"/>
  <c r="I191" i="1"/>
  <c r="I226" i="1"/>
  <c r="I228" i="1" s="1"/>
  <c r="I234" i="1" s="1"/>
  <c r="I233" i="1"/>
  <c r="I253" i="1"/>
  <c r="I258" i="1"/>
  <c r="I259" i="1"/>
  <c r="I293" i="1"/>
  <c r="I295" i="1"/>
  <c r="I301" i="1" s="1"/>
  <c r="I300" i="1"/>
  <c r="I320" i="1"/>
  <c r="I326" i="1" s="1"/>
  <c r="I325" i="1"/>
  <c r="I360" i="1"/>
  <c r="I362" i="1" s="1"/>
  <c r="I367" i="1"/>
  <c r="I387" i="1"/>
  <c r="I392" i="1"/>
  <c r="I393" i="1" s="1"/>
  <c r="I427" i="1"/>
  <c r="I429" i="1" s="1"/>
  <c r="I434" i="1"/>
  <c r="I454" i="1"/>
  <c r="I460" i="1" s="1"/>
  <c r="I459" i="1"/>
  <c r="I494" i="1"/>
  <c r="I496" i="1" s="1"/>
  <c r="I501" i="1"/>
  <c r="I521" i="1"/>
  <c r="I526" i="1"/>
  <c r="I561" i="1"/>
  <c r="I563" i="1" s="1"/>
  <c r="I568" i="1"/>
  <c r="I588" i="1"/>
  <c r="I594" i="1"/>
  <c r="I593" i="1"/>
  <c r="I628" i="1"/>
  <c r="I630" i="1" s="1"/>
  <c r="I636" i="1" s="1"/>
  <c r="I635" i="1"/>
  <c r="I655" i="1"/>
  <c r="I660" i="1"/>
  <c r="I695" i="1"/>
  <c r="I697" i="1" s="1"/>
  <c r="I702" i="1"/>
  <c r="I722" i="1"/>
  <c r="I727" i="1"/>
  <c r="I728" i="1" s="1"/>
  <c r="I762" i="1"/>
  <c r="I764" i="1" s="1"/>
  <c r="I769" i="1"/>
  <c r="I789" i="1"/>
  <c r="I794" i="1"/>
  <c r="I829" i="1"/>
  <c r="I831" i="1"/>
  <c r="I836" i="1"/>
  <c r="I837" i="1"/>
  <c r="I856" i="1"/>
  <c r="I861" i="1"/>
  <c r="I896" i="1"/>
  <c r="I898" i="1"/>
  <c r="I903" i="1"/>
  <c r="I923" i="1"/>
  <c r="I928" i="1"/>
  <c r="I929" i="1"/>
  <c r="I963" i="1"/>
  <c r="I965" i="1"/>
  <c r="I970" i="1"/>
  <c r="I971" i="1"/>
  <c r="I990" i="1"/>
  <c r="I995" i="1"/>
  <c r="I996" i="1" s="1"/>
  <c r="I1030" i="1"/>
  <c r="I1032" i="1" s="1"/>
  <c r="I1037" i="1"/>
  <c r="I1057" i="1"/>
  <c r="I1062" i="1"/>
  <c r="I1063" i="1" s="1"/>
  <c r="I1097" i="1"/>
  <c r="I1099" i="1" s="1"/>
  <c r="I1104" i="1"/>
  <c r="I1124" i="1"/>
  <c r="I1129" i="1"/>
  <c r="I1164" i="1"/>
  <c r="I1166" i="1"/>
  <c r="I1171" i="1"/>
  <c r="I1191" i="1"/>
  <c r="I1196" i="1"/>
  <c r="I1197" i="1"/>
  <c r="I1231" i="1"/>
  <c r="I1233" i="1"/>
  <c r="I1238" i="1"/>
  <c r="I1239" i="1"/>
  <c r="I1266" i="1" s="1"/>
  <c r="I1268" i="1" s="1"/>
  <c r="I1271" i="1" s="1"/>
  <c r="I1282" i="1" s="1"/>
  <c r="I1258" i="1"/>
  <c r="I1263" i="1"/>
  <c r="I1264" i="1" s="1"/>
  <c r="I1298" i="1"/>
  <c r="I1300" i="1" s="1"/>
  <c r="I1305" i="1"/>
  <c r="I1325" i="1"/>
  <c r="I1330" i="1"/>
  <c r="I1331" i="1" s="1"/>
  <c r="I1365" i="1"/>
  <c r="I1367" i="1" s="1"/>
  <c r="I1372" i="1"/>
  <c r="I1392" i="1"/>
  <c r="I1397" i="1"/>
  <c r="I1432" i="1"/>
  <c r="I1434" i="1"/>
  <c r="I1439" i="1"/>
  <c r="I1459" i="1"/>
  <c r="I1465" i="1" s="1"/>
  <c r="I1464" i="1"/>
  <c r="I1499" i="1"/>
  <c r="I1501" i="1" s="1"/>
  <c r="I1507" i="1" s="1"/>
  <c r="I1506" i="1"/>
  <c r="I1526" i="1"/>
  <c r="I1531" i="1"/>
  <c r="I1566" i="1"/>
  <c r="I1568" i="1" s="1"/>
  <c r="I1573" i="1"/>
  <c r="I1593" i="1"/>
  <c r="I1598" i="1"/>
  <c r="I1633" i="1"/>
  <c r="I1635" i="1" s="1"/>
  <c r="I1641" i="1" s="1"/>
  <c r="I1640" i="1"/>
  <c r="I1660" i="1"/>
  <c r="I1665" i="1"/>
  <c r="I1700" i="1"/>
  <c r="I1702" i="1" s="1"/>
  <c r="I1708" i="1" s="1"/>
  <c r="I1707" i="1"/>
  <c r="I1727" i="1"/>
  <c r="I1732" i="1"/>
  <c r="I1767" i="1"/>
  <c r="I1769" i="1" s="1"/>
  <c r="I1775" i="1" s="1"/>
  <c r="I1774" i="1"/>
  <c r="I1794" i="1"/>
  <c r="I1799" i="1"/>
  <c r="I1834" i="1"/>
  <c r="I1836" i="1" s="1"/>
  <c r="I1842" i="1" s="1"/>
  <c r="I1841" i="1"/>
  <c r="I1861" i="1"/>
  <c r="I1866" i="1"/>
  <c r="I1901" i="1"/>
  <c r="I1903" i="1" s="1"/>
  <c r="I1909" i="1" s="1"/>
  <c r="I1908" i="1"/>
  <c r="I1928" i="1"/>
  <c r="I1934" i="1" s="1"/>
  <c r="I1933" i="1"/>
  <c r="I1968" i="1"/>
  <c r="I1970" i="1" s="1"/>
  <c r="I1976" i="1" s="1"/>
  <c r="I1975" i="1"/>
  <c r="I1995" i="1"/>
  <c r="I2001" i="1" s="1"/>
  <c r="I2000" i="1"/>
  <c r="I2035" i="1"/>
  <c r="I2037" i="1" s="1"/>
  <c r="I2042" i="1"/>
  <c r="I2062" i="1"/>
  <c r="I2067" i="1"/>
  <c r="I2068" i="1" s="1"/>
  <c r="I2102" i="1"/>
  <c r="I2104" i="1" s="1"/>
  <c r="I2110" i="1" s="1"/>
  <c r="I2109" i="1"/>
  <c r="I2129" i="1"/>
  <c r="I2134" i="1"/>
  <c r="I2169" i="1"/>
  <c r="I2171" i="1" s="1"/>
  <c r="I2177" i="1" s="1"/>
  <c r="I2176" i="1"/>
  <c r="I2196" i="1"/>
  <c r="I2201" i="1"/>
  <c r="I2236" i="1"/>
  <c r="I2238" i="1" s="1"/>
  <c r="I2243" i="1"/>
  <c r="I2263" i="1"/>
  <c r="I2268" i="1"/>
  <c r="I2269" i="1" s="1"/>
  <c r="I2303" i="1"/>
  <c r="I2305" i="1" s="1"/>
  <c r="I2311" i="1" s="1"/>
  <c r="I2338" i="1" s="1"/>
  <c r="I2340" i="1" s="1"/>
  <c r="I2343" i="1" s="1"/>
  <c r="I2354" i="1" s="1"/>
  <c r="I2310" i="1"/>
  <c r="I2330" i="1"/>
  <c r="I2336" i="1"/>
  <c r="I2335" i="1"/>
  <c r="I2370" i="1"/>
  <c r="I2372" i="1" s="1"/>
  <c r="I2378" i="1" s="1"/>
  <c r="I2377" i="1"/>
  <c r="I2397" i="1"/>
  <c r="I2403" i="1" s="1"/>
  <c r="I2402" i="1"/>
  <c r="I2437" i="1"/>
  <c r="I2439" i="1" s="1"/>
  <c r="I2444" i="1"/>
  <c r="I2464" i="1"/>
  <c r="I2469" i="1"/>
  <c r="I2504" i="1"/>
  <c r="I2506" i="1"/>
  <c r="I2512" i="1" s="1"/>
  <c r="I2539" i="1" s="1"/>
  <c r="I2541" i="1" s="1"/>
  <c r="I2544" i="1" s="1"/>
  <c r="I2555" i="1" s="1"/>
  <c r="I2511" i="1"/>
  <c r="I2531" i="1"/>
  <c r="I2536" i="1"/>
  <c r="I2537" i="1"/>
  <c r="I2571" i="1"/>
  <c r="I2573" i="1"/>
  <c r="I2579" i="1" s="1"/>
  <c r="I2578" i="1"/>
  <c r="I2598" i="1"/>
  <c r="I2604" i="1" s="1"/>
  <c r="I2603" i="1"/>
  <c r="I2638" i="1"/>
  <c r="I2640" i="1" s="1"/>
  <c r="I2646" i="1" s="1"/>
  <c r="I2645" i="1"/>
  <c r="I2665" i="1"/>
  <c r="I2671" i="1" s="1"/>
  <c r="I2670" i="1"/>
  <c r="I2705" i="1"/>
  <c r="I2707" i="1" s="1"/>
  <c r="I2713" i="1" s="1"/>
  <c r="I2740" i="1" s="1"/>
  <c r="I2742" i="1" s="1"/>
  <c r="I2745" i="1" s="1"/>
  <c r="I2756" i="1" s="1"/>
  <c r="I2712" i="1"/>
  <c r="I2732" i="1"/>
  <c r="I2738" i="1"/>
  <c r="I2737" i="1"/>
  <c r="I2772" i="1"/>
  <c r="I2774" i="1" s="1"/>
  <c r="I2780" i="1" s="1"/>
  <c r="I2779" i="1"/>
  <c r="I2799" i="1"/>
  <c r="I2804" i="1"/>
  <c r="I2839" i="1"/>
  <c r="I2841" i="1" s="1"/>
  <c r="I2847" i="1" s="1"/>
  <c r="I2846" i="1"/>
  <c r="I2866" i="1"/>
  <c r="I2871" i="1"/>
  <c r="I2872" i="1"/>
  <c r="I2906" i="1"/>
  <c r="I2908" i="1"/>
  <c r="I2914" i="1" s="1"/>
  <c r="I2913" i="1"/>
  <c r="I2933" i="1"/>
  <c r="I2938" i="1"/>
  <c r="I2973" i="1"/>
  <c r="I2975" i="1" s="1"/>
  <c r="I2981" i="1" s="1"/>
  <c r="I2980" i="1"/>
  <c r="I3000" i="1"/>
  <c r="I3005" i="1"/>
  <c r="I3040" i="1"/>
  <c r="I3042" i="1"/>
  <c r="I3048" i="1" s="1"/>
  <c r="I3047" i="1"/>
  <c r="I3067" i="1"/>
  <c r="I3072" i="1"/>
  <c r="I3107" i="1"/>
  <c r="I3109" i="1" s="1"/>
  <c r="I3115" i="1" s="1"/>
  <c r="I3142" i="1" s="1"/>
  <c r="I3144" i="1" s="1"/>
  <c r="I3147" i="1" s="1"/>
  <c r="I3158" i="1" s="1"/>
  <c r="I3114" i="1"/>
  <c r="I3134" i="1"/>
  <c r="I3139" i="1"/>
  <c r="I3140" i="1"/>
  <c r="I3174" i="1"/>
  <c r="I3176" i="1"/>
  <c r="I3182" i="1" s="1"/>
  <c r="I3181" i="1"/>
  <c r="I3201" i="1"/>
  <c r="I3206" i="1"/>
  <c r="I3241" i="1"/>
  <c r="I3243" i="1" s="1"/>
  <c r="I3249" i="1" s="1"/>
  <c r="I3276" i="1" s="1"/>
  <c r="I3278" i="1" s="1"/>
  <c r="I3281" i="1" s="1"/>
  <c r="I3292" i="1" s="1"/>
  <c r="I3248" i="1"/>
  <c r="I3268" i="1"/>
  <c r="I3274" i="1"/>
  <c r="I3273" i="1"/>
  <c r="I3308" i="1"/>
  <c r="I3310" i="1" s="1"/>
  <c r="I3316" i="1" s="1"/>
  <c r="I3315" i="1"/>
  <c r="I3335" i="1"/>
  <c r="I3340" i="1"/>
  <c r="I3375" i="1"/>
  <c r="I3377" i="1" s="1"/>
  <c r="I3383" i="1" s="1"/>
  <c r="I3382" i="1"/>
  <c r="I3402" i="1"/>
  <c r="I3408" i="1" s="1"/>
  <c r="I3407" i="1"/>
  <c r="I3442" i="1"/>
  <c r="I3444" i="1" s="1"/>
  <c r="I3450" i="1" s="1"/>
  <c r="I3449" i="1"/>
  <c r="I3469" i="1"/>
  <c r="I3475" i="1"/>
  <c r="I3474" i="1"/>
  <c r="I3509" i="1"/>
  <c r="I3511" i="1" s="1"/>
  <c r="I3517" i="1" s="1"/>
  <c r="I3516" i="1"/>
  <c r="I3536" i="1"/>
  <c r="I3541" i="1"/>
  <c r="I3542" i="1"/>
  <c r="I3576" i="1"/>
  <c r="I3578" i="1"/>
  <c r="I3584" i="1" s="1"/>
  <c r="I3583" i="1"/>
  <c r="I3603" i="1"/>
  <c r="I3609" i="1" s="1"/>
  <c r="I3608" i="1"/>
  <c r="I3643" i="1"/>
  <c r="I3645" i="1" s="1"/>
  <c r="I3650" i="1"/>
  <c r="I3670" i="1"/>
  <c r="I3676" i="1"/>
  <c r="I3675" i="1"/>
  <c r="I3710" i="1"/>
  <c r="I3712" i="1" s="1"/>
  <c r="I3718" i="1" s="1"/>
  <c r="I3717" i="1"/>
  <c r="I3737" i="1"/>
  <c r="I3743" i="1" s="1"/>
  <c r="I3742" i="1"/>
  <c r="I3777" i="1"/>
  <c r="I3779" i="1" s="1"/>
  <c r="I3785" i="1" s="1"/>
  <c r="I3784" i="1"/>
  <c r="I3804" i="1"/>
  <c r="I3810" i="1" s="1"/>
  <c r="I3809" i="1"/>
  <c r="I3844" i="1"/>
  <c r="I3846" i="1" s="1"/>
  <c r="I3852" i="1" s="1"/>
  <c r="I3851" i="1"/>
  <c r="I3871" i="1"/>
  <c r="I3876" i="1"/>
  <c r="I3877" i="1" s="1"/>
  <c r="J3961" i="1"/>
  <c r="I3961" i="1"/>
  <c r="J3960" i="1"/>
  <c r="I3960" i="1"/>
  <c r="J3959" i="1"/>
  <c r="I3959" i="1"/>
  <c r="J3958" i="1"/>
  <c r="I3958" i="1"/>
  <c r="J3957" i="1"/>
  <c r="I3957" i="1"/>
  <c r="J3956" i="1"/>
  <c r="I3956" i="1"/>
  <c r="J3955" i="1"/>
  <c r="I3955" i="1"/>
  <c r="J3954" i="1"/>
  <c r="I3954" i="1"/>
  <c r="J3953" i="1"/>
  <c r="I3953" i="1"/>
  <c r="J3952" i="1"/>
  <c r="I3952" i="1"/>
  <c r="J3950" i="1"/>
  <c r="I3950" i="1"/>
  <c r="J3949" i="1"/>
  <c r="I3949" i="1"/>
  <c r="J3947" i="1"/>
  <c r="I3947" i="1"/>
  <c r="J3945" i="1"/>
  <c r="I3945" i="1"/>
  <c r="J3943" i="1"/>
  <c r="J3942" i="1"/>
  <c r="I3942" i="1"/>
  <c r="J3941" i="1"/>
  <c r="I3941" i="1"/>
  <c r="J3940" i="1"/>
  <c r="I3940" i="1"/>
  <c r="J3939" i="1"/>
  <c r="I3939" i="1"/>
  <c r="J3937" i="1"/>
  <c r="I3937" i="1"/>
  <c r="J3936" i="1"/>
  <c r="I3936" i="1"/>
  <c r="I3935" i="1"/>
  <c r="J3934" i="1"/>
  <c r="I3934" i="1"/>
  <c r="J3933" i="1"/>
  <c r="I3933" i="1"/>
  <c r="J3932" i="1"/>
  <c r="I3932" i="1"/>
  <c r="J3931" i="1"/>
  <c r="I3931" i="1"/>
  <c r="J3930" i="1"/>
  <c r="I3930" i="1"/>
  <c r="J3929" i="1"/>
  <c r="I3929" i="1"/>
  <c r="J3928" i="1"/>
  <c r="I3928" i="1"/>
  <c r="J3927" i="1"/>
  <c r="I3927" i="1"/>
  <c r="J3926" i="1"/>
  <c r="I3926" i="1"/>
  <c r="J3925" i="1"/>
  <c r="I3925" i="1"/>
  <c r="J3924" i="1"/>
  <c r="I3924" i="1"/>
  <c r="J3923" i="1"/>
  <c r="I3923" i="1"/>
  <c r="J3922" i="1"/>
  <c r="I3922" i="1"/>
  <c r="J3921" i="1"/>
  <c r="I3921" i="1"/>
  <c r="J3920" i="1"/>
  <c r="I3920" i="1"/>
  <c r="J3918" i="1"/>
  <c r="J3917" i="1"/>
  <c r="I3917" i="1"/>
  <c r="J3916" i="1"/>
  <c r="I3916" i="1"/>
  <c r="J3915" i="1"/>
  <c r="I3915" i="1"/>
  <c r="J3914" i="1"/>
  <c r="I3914" i="1"/>
  <c r="J3912" i="1"/>
  <c r="I3912" i="1"/>
  <c r="J3910" i="1"/>
  <c r="I3910" i="1"/>
  <c r="J3909" i="1"/>
  <c r="I3909" i="1"/>
  <c r="J3908" i="1"/>
  <c r="I3908" i="1"/>
  <c r="J3907" i="1"/>
  <c r="I3907" i="1"/>
  <c r="J3906" i="1"/>
  <c r="I3906" i="1"/>
  <c r="J3905" i="1"/>
  <c r="I3905" i="1"/>
  <c r="J3904" i="1"/>
  <c r="I3904" i="1"/>
  <c r="J3903" i="1"/>
  <c r="I3903" i="1"/>
  <c r="J3902" i="1"/>
  <c r="I3902" i="1"/>
  <c r="J3901" i="1"/>
  <c r="I3901" i="1"/>
  <c r="J3900" i="1"/>
  <c r="I3900" i="1"/>
  <c r="J3899" i="1"/>
  <c r="I3899" i="1"/>
  <c r="J3898" i="1"/>
  <c r="I3898" i="1"/>
  <c r="J3897" i="1"/>
  <c r="I3897" i="1"/>
  <c r="J3896" i="1"/>
  <c r="I3896" i="1"/>
  <c r="AG41" i="2"/>
  <c r="AA50" i="2"/>
  <c r="AA57" i="2"/>
  <c r="AK61" i="2"/>
  <c r="AA65" i="2"/>
  <c r="AG67" i="2"/>
  <c r="AA68" i="2"/>
  <c r="AK44" i="2"/>
  <c r="AG50" i="2"/>
  <c r="AG57" i="2"/>
  <c r="AQ61" i="2"/>
  <c r="AK63" i="2"/>
  <c r="AG65" i="2"/>
  <c r="AA66" i="2"/>
  <c r="AA67" i="2"/>
  <c r="AK67" i="2"/>
  <c r="AG68" i="2"/>
  <c r="I2939" i="1"/>
  <c r="I904" i="1"/>
  <c r="I931" i="1" s="1"/>
  <c r="I933" i="1" s="1"/>
  <c r="I936" i="1" s="1"/>
  <c r="I947" i="1" s="1"/>
  <c r="I569" i="1"/>
  <c r="I596" i="1" s="1"/>
  <c r="I598" i="1"/>
  <c r="I601" i="1" s="1"/>
  <c r="I612" i="1" s="1"/>
  <c r="I100" i="1"/>
  <c r="I3207" i="1"/>
  <c r="I1172" i="1"/>
  <c r="I1199" i="1" s="1"/>
  <c r="I1201" i="1" s="1"/>
  <c r="I1204" i="1" s="1"/>
  <c r="I1215" i="1" s="1"/>
  <c r="J328" i="1"/>
  <c r="J330" i="1" s="1"/>
  <c r="J333" i="1" s="1"/>
  <c r="J344" i="1" s="1"/>
  <c r="AE51" i="2"/>
  <c r="J1373" i="1"/>
  <c r="J1934" i="1"/>
  <c r="J1398" i="1"/>
  <c r="J2403" i="1"/>
  <c r="J2405" i="1" s="1"/>
  <c r="J2407" i="1" s="1"/>
  <c r="J2410" i="1" s="1"/>
  <c r="J2421" i="1" s="1"/>
  <c r="J795" i="1"/>
  <c r="AF51" i="2" s="1"/>
  <c r="J3006" i="1"/>
  <c r="J3852" i="1"/>
  <c r="J3879" i="1" s="1"/>
  <c r="J864" i="1"/>
  <c r="J866" i="1" s="1"/>
  <c r="J869" i="1"/>
  <c r="J880" i="1" s="1"/>
  <c r="J2135" i="1"/>
  <c r="AC51" i="2" s="1"/>
  <c r="J1130" i="1"/>
  <c r="J2470" i="1"/>
  <c r="J3408" i="1"/>
  <c r="J3008" i="1"/>
  <c r="J3010" i="1" s="1"/>
  <c r="J3013" i="1" s="1"/>
  <c r="J3024" i="1" s="1"/>
  <c r="J2531" i="1"/>
  <c r="J2537" i="1" s="1"/>
  <c r="AQ41" i="2"/>
  <c r="AG47" i="2"/>
  <c r="AA39" i="2"/>
  <c r="J588" i="1"/>
  <c r="J594" i="1" s="1"/>
  <c r="J596" i="1" s="1"/>
  <c r="J598" i="1" s="1"/>
  <c r="AK60" i="2"/>
  <c r="AK65" i="2"/>
  <c r="AQ44" i="2"/>
  <c r="AK62" i="2"/>
  <c r="AG42" i="2"/>
  <c r="AQ48" i="2"/>
  <c r="AA60" i="2"/>
  <c r="AQ57" i="2"/>
  <c r="AK66" i="2"/>
  <c r="AK40" i="2"/>
  <c r="AG66" i="2"/>
  <c r="AK68" i="2"/>
  <c r="AG62" i="2"/>
  <c r="AG64" i="2"/>
  <c r="AQ65" i="2"/>
  <c r="AQ66" i="2"/>
  <c r="AQ67" i="2"/>
  <c r="AQ68" i="2"/>
  <c r="AM45" i="2"/>
  <c r="J3341" i="1"/>
  <c r="J3310" i="1"/>
  <c r="J3316" i="1" s="1"/>
  <c r="AM18" i="2"/>
  <c r="AN18" i="2"/>
  <c r="J2640" i="1"/>
  <c r="J2646" i="1" s="1"/>
  <c r="J1568" i="1"/>
  <c r="J1574" i="1" s="1"/>
  <c r="AB18" i="2"/>
  <c r="I3938" i="1"/>
  <c r="I435" i="1"/>
  <c r="I462" i="1" s="1"/>
  <c r="I464" i="1" s="1"/>
  <c r="I467" i="1" s="1"/>
  <c r="I478" i="1" s="1"/>
  <c r="J3881" i="1"/>
  <c r="J3884" i="1" s="1"/>
  <c r="J3895" i="1" s="1"/>
  <c r="I3209" i="1"/>
  <c r="I3211" i="1" s="1"/>
  <c r="I3214" i="1" s="1"/>
  <c r="I3225" i="1" s="1"/>
  <c r="I2874" i="1"/>
  <c r="I2876" i="1" s="1"/>
  <c r="I2879" i="1" s="1"/>
  <c r="I2890" i="1" s="1"/>
  <c r="I2805" i="1"/>
  <c r="I1800" i="1"/>
  <c r="I127" i="1"/>
  <c r="I129" i="1" s="1"/>
  <c r="I132" i="1" s="1"/>
  <c r="I143" i="1" s="1"/>
  <c r="I3918" i="1"/>
  <c r="I3006" i="1"/>
  <c r="I2135" i="1"/>
  <c r="I1733" i="1"/>
  <c r="J33" i="1"/>
  <c r="X26" i="2" s="1"/>
  <c r="X20" i="2"/>
  <c r="I1532" i="1"/>
  <c r="I862" i="1"/>
  <c r="J1842" i="1"/>
  <c r="J228" i="1"/>
  <c r="J234" i="1" s="1"/>
  <c r="Z18" i="2"/>
  <c r="AL20" i="2"/>
  <c r="J3383" i="1"/>
  <c r="J3410" i="1" s="1"/>
  <c r="Z20" i="2"/>
  <c r="J3412" i="1"/>
  <c r="J3415" i="1" s="1"/>
  <c r="J3426" i="1" s="1"/>
  <c r="AK36" i="2"/>
  <c r="AQ43" i="2"/>
  <c r="I3611" i="1"/>
  <c r="I3613" i="1" s="1"/>
  <c r="I3616" i="1" s="1"/>
  <c r="I3627" i="1" s="1"/>
  <c r="I2807" i="1"/>
  <c r="I2809" i="1" s="1"/>
  <c r="I2812" i="1" s="1"/>
  <c r="I2823" i="1" s="1"/>
  <c r="I3477" i="1"/>
  <c r="I3479" i="1" s="1"/>
  <c r="I3482" i="1" s="1"/>
  <c r="I3493" i="1" s="1"/>
  <c r="I2941" i="1"/>
  <c r="I2943" i="1" s="1"/>
  <c r="I2946" i="1" s="1"/>
  <c r="I2957" i="1" s="1"/>
  <c r="AF20" i="2"/>
  <c r="J971" i="1"/>
  <c r="I2202" i="1"/>
  <c r="I1574" i="1"/>
  <c r="I1440" i="1"/>
  <c r="I1467" i="1" s="1"/>
  <c r="I1469" i="1" s="1"/>
  <c r="I1472" i="1" s="1"/>
  <c r="I1483" i="1" s="1"/>
  <c r="I998" i="1"/>
  <c r="I1000" i="1" s="1"/>
  <c r="I1003" i="1" s="1"/>
  <c r="I1014" i="1" s="1"/>
  <c r="I661" i="1"/>
  <c r="I527" i="1"/>
  <c r="I368" i="1"/>
  <c r="I395" i="1" s="1"/>
  <c r="I397" i="1" s="1"/>
  <c r="I400" i="1" s="1"/>
  <c r="I411" i="1" s="1"/>
  <c r="J2068" i="1"/>
  <c r="J1909" i="1"/>
  <c r="J1936" i="1" s="1"/>
  <c r="J1938" i="1" s="1"/>
  <c r="J1941" i="1" s="1"/>
  <c r="J1952" i="1" s="1"/>
  <c r="J1708" i="1"/>
  <c r="J1264" i="1"/>
  <c r="J1266" i="1" s="1"/>
  <c r="J1268" i="1" s="1"/>
  <c r="J1271" i="1" s="1"/>
  <c r="J1282" i="1" s="1"/>
  <c r="J2378" i="1"/>
  <c r="J2847" i="1"/>
  <c r="J569" i="1"/>
  <c r="J3676" i="1"/>
  <c r="J3584" i="1"/>
  <c r="J2579" i="1"/>
  <c r="J2606" i="1" s="1"/>
  <c r="J2608" i="1" s="1"/>
  <c r="J2611" i="1" s="1"/>
  <c r="J2622" i="1" s="1"/>
  <c r="J3182" i="1"/>
  <c r="J1593" i="1"/>
  <c r="J1599" i="1" s="1"/>
  <c r="J2338" i="1"/>
  <c r="J3075" i="1"/>
  <c r="J3077" i="1"/>
  <c r="J3080" i="1" s="1"/>
  <c r="J3091" i="1" s="1"/>
  <c r="J2671" i="1"/>
  <c r="J2673" i="1" s="1"/>
  <c r="J2675" i="1" s="1"/>
  <c r="J2678" i="1" s="1"/>
  <c r="J2689" i="1" s="1"/>
  <c r="J3209" i="1"/>
  <c r="J3211" i="1" s="1"/>
  <c r="J3611" i="1"/>
  <c r="J3613" i="1" s="1"/>
  <c r="J1735" i="1"/>
  <c r="J2340" i="1"/>
  <c r="J2343" i="1" s="1"/>
  <c r="J2354" i="1" s="1"/>
  <c r="J998" i="1"/>
  <c r="J1000" i="1" s="1"/>
  <c r="J1003" i="1" s="1"/>
  <c r="J1014" i="1" s="1"/>
  <c r="J1737" i="1"/>
  <c r="J161" i="1"/>
  <c r="Y20" i="2" s="1"/>
  <c r="Y18" i="2"/>
  <c r="I194" i="1"/>
  <c r="I196" i="1" s="1"/>
  <c r="I199" i="1" s="1"/>
  <c r="I210" i="1" s="1"/>
  <c r="AG35" i="2"/>
  <c r="J1172" i="1"/>
  <c r="AG28" i="2"/>
  <c r="AH20" i="2"/>
  <c r="J636" i="1"/>
  <c r="J58" i="1"/>
  <c r="AQ36" i="2" l="1"/>
  <c r="AQ38" i="2"/>
  <c r="AK39" i="2"/>
  <c r="AQ39" i="2"/>
  <c r="AG40" i="2"/>
  <c r="AQ42" i="2"/>
  <c r="AA43" i="2"/>
  <c r="AG44" i="2"/>
  <c r="AA47" i="2"/>
  <c r="AQ47" i="2"/>
  <c r="AK48" i="2"/>
  <c r="AA49" i="2"/>
  <c r="AQ49" i="2"/>
  <c r="AQ50" i="2"/>
  <c r="AQ54" i="2"/>
  <c r="AA56" i="2"/>
  <c r="AK42" i="2"/>
  <c r="AQ30" i="2"/>
  <c r="AG33" i="2"/>
  <c r="AK33" i="2"/>
  <c r="AK34" i="2"/>
  <c r="AA35" i="2"/>
  <c r="AQ35" i="2"/>
  <c r="AA37" i="2"/>
  <c r="AG37" i="2"/>
  <c r="AK37" i="2"/>
  <c r="AQ37" i="2"/>
  <c r="AA38" i="2"/>
  <c r="AG38" i="2"/>
  <c r="AK38" i="2"/>
  <c r="AG39" i="2"/>
  <c r="AA40" i="2"/>
  <c r="AQ40" i="2"/>
  <c r="AA41" i="2"/>
  <c r="AK41" i="2"/>
  <c r="AG43" i="2"/>
  <c r="AK43" i="2"/>
  <c r="AA44" i="2"/>
  <c r="AK47" i="2"/>
  <c r="AA48" i="2"/>
  <c r="AG48" i="2"/>
  <c r="AG49" i="2"/>
  <c r="AK49" i="2"/>
  <c r="AK50" i="2"/>
  <c r="AA54" i="2"/>
  <c r="AG54" i="2"/>
  <c r="AK54" i="2"/>
  <c r="AG56" i="2"/>
  <c r="AK56" i="2"/>
  <c r="AQ56" i="2"/>
  <c r="AK57" i="2"/>
  <c r="AG60" i="2"/>
  <c r="AQ60" i="2"/>
  <c r="AA61" i="2"/>
  <c r="AG61" i="2"/>
  <c r="AA62" i="2"/>
  <c r="AQ62" i="2"/>
  <c r="AA63" i="2"/>
  <c r="AG63" i="2"/>
  <c r="AQ63" i="2"/>
  <c r="AA64" i="2"/>
  <c r="AK64" i="2"/>
  <c r="AQ64" i="2"/>
  <c r="AQ25" i="2"/>
  <c r="AK28" i="2"/>
  <c r="AG30" i="2"/>
  <c r="AK30" i="2"/>
  <c r="AQ32" i="2"/>
  <c r="AQ33" i="2"/>
  <c r="AA34" i="2"/>
  <c r="AG34" i="2"/>
  <c r="AQ34" i="2"/>
  <c r="AK35" i="2"/>
  <c r="AA36" i="2"/>
  <c r="AG36" i="2"/>
  <c r="AG19" i="2"/>
  <c r="AK24" i="2"/>
  <c r="AA29" i="2"/>
  <c r="AG29" i="2"/>
  <c r="AK31" i="2"/>
  <c r="AA32" i="2"/>
  <c r="AG32" i="2"/>
  <c r="AQ16" i="2"/>
  <c r="AK18" i="2"/>
  <c r="AA24" i="2"/>
  <c r="AG24" i="2"/>
  <c r="AK13" i="2"/>
  <c r="AK15" i="2"/>
  <c r="AK16" i="2"/>
  <c r="AA17" i="2"/>
  <c r="AK17" i="2"/>
  <c r="AG22" i="2"/>
  <c r="AK22" i="2"/>
  <c r="AA23" i="2"/>
  <c r="AK23" i="2"/>
  <c r="AQ23" i="2"/>
  <c r="AQ24" i="2"/>
  <c r="AA25" i="2"/>
  <c r="AG25" i="2"/>
  <c r="AK25" i="2"/>
  <c r="AA28" i="2"/>
  <c r="AQ28" i="2"/>
  <c r="AK29" i="2"/>
  <c r="AQ29" i="2"/>
  <c r="AA30" i="2"/>
  <c r="AA31" i="2"/>
  <c r="AG31" i="2"/>
  <c r="AQ31" i="2"/>
  <c r="AK32" i="2"/>
  <c r="AA33" i="2"/>
  <c r="AQ13" i="2"/>
  <c r="AG16" i="2"/>
  <c r="AG17" i="2"/>
  <c r="AQ17" i="2"/>
  <c r="AA19" i="2"/>
  <c r="AK19" i="2"/>
  <c r="AQ19" i="2"/>
  <c r="AA22" i="2"/>
  <c r="AQ22" i="2"/>
  <c r="AG23" i="2"/>
  <c r="AG18" i="2"/>
  <c r="AA13" i="2"/>
  <c r="AA16" i="2"/>
  <c r="AG14" i="2"/>
  <c r="AQ15" i="2"/>
  <c r="AG10" i="2"/>
  <c r="AK12" i="2"/>
  <c r="AQ8" i="2"/>
  <c r="J2070" i="1"/>
  <c r="J2072" i="1" s="1"/>
  <c r="J2075" i="1" s="1"/>
  <c r="J2086" i="1" s="1"/>
  <c r="AK6" i="2"/>
  <c r="AB20" i="2"/>
  <c r="J167" i="1"/>
  <c r="Y26" i="2" s="1"/>
  <c r="J3343" i="1"/>
  <c r="J3345" i="1" s="1"/>
  <c r="J3348" i="1" s="1"/>
  <c r="J3359" i="1" s="1"/>
  <c r="AG6" i="2"/>
  <c r="AG5" i="2"/>
  <c r="AA8" i="2"/>
  <c r="AK10" i="2"/>
  <c r="AA11" i="2"/>
  <c r="AA12" i="2"/>
  <c r="AG12" i="2"/>
  <c r="AA6" i="2"/>
  <c r="AQ7" i="2"/>
  <c r="AK8" i="2"/>
  <c r="AG9" i="2"/>
  <c r="AK9" i="2"/>
  <c r="AQ10" i="2"/>
  <c r="AG11" i="2"/>
  <c r="AK11" i="2"/>
  <c r="AQ11" i="2"/>
  <c r="AQ12" i="2"/>
  <c r="AG13" i="2"/>
  <c r="AA14" i="2"/>
  <c r="AK14" i="2"/>
  <c r="AQ14" i="2"/>
  <c r="AA15" i="2"/>
  <c r="AG15" i="2"/>
  <c r="AA4" i="2"/>
  <c r="AK4" i="2"/>
  <c r="AA5" i="2"/>
  <c r="AB45" i="2"/>
  <c r="AG45" i="2" s="1"/>
  <c r="I2673" i="1"/>
  <c r="I2675" i="1" s="1"/>
  <c r="I2678" i="1" s="1"/>
  <c r="I2689" i="1" s="1"/>
  <c r="I2606" i="1"/>
  <c r="I2608" i="1" s="1"/>
  <c r="I2611" i="1" s="1"/>
  <c r="I2622" i="1" s="1"/>
  <c r="I2137" i="1"/>
  <c r="I2139" i="1" s="1"/>
  <c r="I2142" i="1" s="1"/>
  <c r="I2153" i="1" s="1"/>
  <c r="I864" i="1"/>
  <c r="I866" i="1" s="1"/>
  <c r="I869" i="1" s="1"/>
  <c r="I880" i="1" s="1"/>
  <c r="J1740" i="1"/>
  <c r="J1751" i="1" s="1"/>
  <c r="AN26" i="2"/>
  <c r="I3879" i="1"/>
  <c r="I3881" i="1" s="1"/>
  <c r="I3884" i="1" s="1"/>
  <c r="I3895" i="1" s="1"/>
  <c r="I3343" i="1"/>
  <c r="I3345" i="1" s="1"/>
  <c r="I3348" i="1" s="1"/>
  <c r="I3359" i="1" s="1"/>
  <c r="I3008" i="1"/>
  <c r="I3010" i="1" s="1"/>
  <c r="I3013" i="1" s="1"/>
  <c r="I3024" i="1" s="1"/>
  <c r="I3745" i="1"/>
  <c r="I3747" i="1" s="1"/>
  <c r="I3750" i="1" s="1"/>
  <c r="I3761" i="1" s="1"/>
  <c r="I3544" i="1"/>
  <c r="I3546" i="1" s="1"/>
  <c r="I3549" i="1" s="1"/>
  <c r="I3560" i="1" s="1"/>
  <c r="I2003" i="1"/>
  <c r="I2005" i="1" s="1"/>
  <c r="I2008" i="1" s="1"/>
  <c r="I2019" i="1" s="1"/>
  <c r="I1802" i="1"/>
  <c r="I1804" i="1" s="1"/>
  <c r="I1807" i="1" s="1"/>
  <c r="I1818" i="1" s="1"/>
  <c r="I1735" i="1"/>
  <c r="I1737" i="1" s="1"/>
  <c r="I1740" i="1" s="1"/>
  <c r="I1751" i="1" s="1"/>
  <c r="I1534" i="1"/>
  <c r="I1536" i="1" s="1"/>
  <c r="I1539" i="1" s="1"/>
  <c r="I1550" i="1" s="1"/>
  <c r="I328" i="1"/>
  <c r="I330" i="1" s="1"/>
  <c r="I333" i="1" s="1"/>
  <c r="I344" i="1" s="1"/>
  <c r="I261" i="1"/>
  <c r="I263" i="1" s="1"/>
  <c r="I266" i="1" s="1"/>
  <c r="I277" i="1" s="1"/>
  <c r="I60" i="1"/>
  <c r="I62" i="1" s="1"/>
  <c r="J2110" i="1"/>
  <c r="AC20" i="2"/>
  <c r="J253" i="1"/>
  <c r="Z42" i="2"/>
  <c r="J60" i="1"/>
  <c r="I2204" i="1"/>
  <c r="I2206" i="1" s="1"/>
  <c r="I2209" i="1" s="1"/>
  <c r="I2220" i="1" s="1"/>
  <c r="J1400" i="1"/>
  <c r="J1402" i="1" s="1"/>
  <c r="J1405" i="1" s="1"/>
  <c r="J1416" i="1" s="1"/>
  <c r="I3651" i="1"/>
  <c r="I3678" i="1" s="1"/>
  <c r="I3680" i="1" s="1"/>
  <c r="I3683" i="1" s="1"/>
  <c r="I3694" i="1" s="1"/>
  <c r="I3341" i="1"/>
  <c r="I3073" i="1"/>
  <c r="I2470" i="1"/>
  <c r="I2445" i="1"/>
  <c r="I703" i="1"/>
  <c r="I730" i="1" s="1"/>
  <c r="I732" i="1" s="1"/>
  <c r="I735" i="1" s="1"/>
  <c r="I746" i="1" s="1"/>
  <c r="I663" i="1"/>
  <c r="I665" i="1" s="1"/>
  <c r="I668" i="1" s="1"/>
  <c r="I679" i="1" s="1"/>
  <c r="I2244" i="1"/>
  <c r="I2271" i="1" s="1"/>
  <c r="I2273" i="1" s="1"/>
  <c r="I2276" i="1" s="1"/>
  <c r="I2287" i="1" s="1"/>
  <c r="I2043" i="1"/>
  <c r="I2070" i="1" s="1"/>
  <c r="I2072" i="1" s="1"/>
  <c r="I2075" i="1" s="1"/>
  <c r="I2086" i="1" s="1"/>
  <c r="I1867" i="1"/>
  <c r="I1869" i="1" s="1"/>
  <c r="I1871" i="1" s="1"/>
  <c r="I1874" i="1" s="1"/>
  <c r="I1885" i="1" s="1"/>
  <c r="I1666" i="1"/>
  <c r="I1599" i="1"/>
  <c r="I1601" i="1" s="1"/>
  <c r="I1603" i="1" s="1"/>
  <c r="I1606" i="1" s="1"/>
  <c r="I1617" i="1" s="1"/>
  <c r="I1398" i="1"/>
  <c r="I1373" i="1"/>
  <c r="I1306" i="1"/>
  <c r="I1333" i="1" s="1"/>
  <c r="I1335" i="1" s="1"/>
  <c r="I1338" i="1" s="1"/>
  <c r="I1349" i="1" s="1"/>
  <c r="I1130" i="1"/>
  <c r="I1105" i="1"/>
  <c r="I1038" i="1"/>
  <c r="I795" i="1"/>
  <c r="I3944" i="1" s="1"/>
  <c r="I770" i="1"/>
  <c r="I502" i="1"/>
  <c r="I529" i="1" s="1"/>
  <c r="I531" i="1" s="1"/>
  <c r="I534" i="1" s="1"/>
  <c r="I545" i="1" s="1"/>
  <c r="I3943" i="1"/>
  <c r="J460" i="1"/>
  <c r="J393" i="1"/>
  <c r="J368" i="1"/>
  <c r="Z26" i="2" s="1"/>
  <c r="AA26" i="2" s="1"/>
  <c r="J904" i="1"/>
  <c r="J1867" i="1"/>
  <c r="AD51" i="2" s="1"/>
  <c r="J1775" i="1"/>
  <c r="J1802" i="1" s="1"/>
  <c r="J1804" i="1" s="1"/>
  <c r="J1807" i="1" s="1"/>
  <c r="J1818" i="1" s="1"/>
  <c r="J1507" i="1"/>
  <c r="J1534" i="1" s="1"/>
  <c r="J1536" i="1" s="1"/>
  <c r="J1539" i="1" s="1"/>
  <c r="J1550" i="1" s="1"/>
  <c r="J1197" i="1"/>
  <c r="J1199" i="1" s="1"/>
  <c r="J1201" i="1" s="1"/>
  <c r="J1204" i="1" s="1"/>
  <c r="J1215" i="1" s="1"/>
  <c r="J1105" i="1"/>
  <c r="J2269" i="1"/>
  <c r="J3115" i="1"/>
  <c r="J3142" i="1" s="1"/>
  <c r="J3144" i="1" s="1"/>
  <c r="J3147" i="1" s="1"/>
  <c r="J3158" i="1" s="1"/>
  <c r="J2939" i="1"/>
  <c r="J2872" i="1"/>
  <c r="J2874" i="1" s="1"/>
  <c r="J2876" i="1" s="1"/>
  <c r="J2879" i="1" s="1"/>
  <c r="J2890" i="1" s="1"/>
  <c r="J2805" i="1"/>
  <c r="J703" i="1"/>
  <c r="AH26" i="2" s="1"/>
  <c r="J3810" i="1"/>
  <c r="J3812" i="1" s="1"/>
  <c r="J3814" i="1" s="1"/>
  <c r="J3817" i="1" s="1"/>
  <c r="J3828" i="1" s="1"/>
  <c r="J3743" i="1"/>
  <c r="J3718" i="1"/>
  <c r="J3651" i="1"/>
  <c r="J3678" i="1" s="1"/>
  <c r="J3680" i="1" s="1"/>
  <c r="J3683" i="1" s="1"/>
  <c r="J3694" i="1" s="1"/>
  <c r="J2738" i="1"/>
  <c r="AO51" i="2" s="1"/>
  <c r="J3475" i="1"/>
  <c r="J3536" i="1"/>
  <c r="J655" i="1"/>
  <c r="J119" i="1"/>
  <c r="X45" i="2" s="1"/>
  <c r="J529" i="1"/>
  <c r="J531" i="1" s="1"/>
  <c r="J534" i="1" s="1"/>
  <c r="J545" i="1" s="1"/>
  <c r="J2003" i="1"/>
  <c r="J2005" i="1" s="1"/>
  <c r="J2008" i="1" s="1"/>
  <c r="J2019" i="1" s="1"/>
  <c r="J1467" i="1"/>
  <c r="J1469" i="1" s="1"/>
  <c r="J1472" i="1" s="1"/>
  <c r="J1483" i="1" s="1"/>
  <c r="J1333" i="1"/>
  <c r="J1335" i="1" s="1"/>
  <c r="J1338" i="1" s="1"/>
  <c r="J1349" i="1" s="1"/>
  <c r="J1065" i="1"/>
  <c r="J1067" i="1" s="1"/>
  <c r="J1070" i="1" s="1"/>
  <c r="J1081" i="1" s="1"/>
  <c r="J2707" i="1"/>
  <c r="AO18" i="2"/>
  <c r="AQ18" i="2" s="1"/>
  <c r="J3911" i="1"/>
  <c r="AR67" i="2"/>
  <c r="AR56" i="2"/>
  <c r="AN51" i="2"/>
  <c r="AN20" i="2"/>
  <c r="AA18" i="2"/>
  <c r="AN45" i="2"/>
  <c r="AR68" i="2"/>
  <c r="AR57" i="2"/>
  <c r="AR65" i="2"/>
  <c r="AR47" i="2"/>
  <c r="AR40" i="2"/>
  <c r="AQ9" i="2"/>
  <c r="J125" i="1"/>
  <c r="AR66" i="2"/>
  <c r="AR39" i="2"/>
  <c r="I1668" i="1"/>
  <c r="I1670" i="1" s="1"/>
  <c r="I1673" i="1" s="1"/>
  <c r="I1684" i="1" s="1"/>
  <c r="I3919" i="1"/>
  <c r="I65" i="1"/>
  <c r="J2206" i="1"/>
  <c r="J3477" i="1"/>
  <c r="AL26" i="2"/>
  <c r="J601" i="1"/>
  <c r="J3214" i="1"/>
  <c r="J1601" i="1"/>
  <c r="J1603" i="1" s="1"/>
  <c r="J1606" i="1" s="1"/>
  <c r="J1617" i="1" s="1"/>
  <c r="AB51" i="2"/>
  <c r="J62" i="1"/>
  <c r="J3616" i="1"/>
  <c r="AC26" i="2"/>
  <c r="J2137" i="1"/>
  <c r="AJ20" i="2"/>
  <c r="J2244" i="1"/>
  <c r="I2405" i="1"/>
  <c r="I2407" i="1" s="1"/>
  <c r="I2410" i="1" s="1"/>
  <c r="I2421" i="1" s="1"/>
  <c r="I1936" i="1"/>
  <c r="I1938" i="1" s="1"/>
  <c r="I1941" i="1" s="1"/>
  <c r="I1952" i="1" s="1"/>
  <c r="J395" i="1"/>
  <c r="J397" i="1" s="1"/>
  <c r="J400" i="1" s="1"/>
  <c r="J411" i="1" s="1"/>
  <c r="AD20" i="2"/>
  <c r="J1132" i="1"/>
  <c r="AI51" i="2"/>
  <c r="J3745" i="1"/>
  <c r="J3747" i="1" s="1"/>
  <c r="J3750" i="1" s="1"/>
  <c r="J3761" i="1" s="1"/>
  <c r="J2539" i="1"/>
  <c r="J2541" i="1" s="1"/>
  <c r="J2544" i="1" s="1"/>
  <c r="J2555" i="1" s="1"/>
  <c r="J2472" i="1"/>
  <c r="AM51" i="2"/>
  <c r="J3249" i="1"/>
  <c r="AM20" i="2"/>
  <c r="AB26" i="2"/>
  <c r="I3913" i="1"/>
  <c r="AP51" i="2"/>
  <c r="AD26" i="2"/>
  <c r="AP26" i="2"/>
  <c r="AR44" i="2"/>
  <c r="AA20" i="2"/>
  <c r="AI20" i="2"/>
  <c r="J1668" i="1"/>
  <c r="I3812" i="1"/>
  <c r="I3814" i="1" s="1"/>
  <c r="I3817" i="1" s="1"/>
  <c r="I3828" i="1" s="1"/>
  <c r="I3410" i="1"/>
  <c r="I3412" i="1" s="1"/>
  <c r="I3415" i="1" s="1"/>
  <c r="I3426" i="1" s="1"/>
  <c r="I3075" i="1"/>
  <c r="I3077" i="1" s="1"/>
  <c r="I3080" i="1" s="1"/>
  <c r="I3091" i="1" s="1"/>
  <c r="I2472" i="1"/>
  <c r="I2474" i="1" s="1"/>
  <c r="I2477" i="1" s="1"/>
  <c r="I2488" i="1" s="1"/>
  <c r="I1400" i="1"/>
  <c r="I1402" i="1" s="1"/>
  <c r="I1405" i="1" s="1"/>
  <c r="I1416" i="1" s="1"/>
  <c r="I1132" i="1"/>
  <c r="I1134" i="1" s="1"/>
  <c r="I1137" i="1" s="1"/>
  <c r="I1148" i="1" s="1"/>
  <c r="I1065" i="1"/>
  <c r="I1067" i="1" s="1"/>
  <c r="I1070" i="1" s="1"/>
  <c r="I1081" i="1" s="1"/>
  <c r="I797" i="1"/>
  <c r="I799" i="1" s="1"/>
  <c r="I802" i="1" s="1"/>
  <c r="I813" i="1" s="1"/>
  <c r="J462" i="1"/>
  <c r="J464" i="1" s="1"/>
  <c r="J467" i="1" s="1"/>
  <c r="J478" i="1" s="1"/>
  <c r="J797" i="1"/>
  <c r="AJ51" i="2"/>
  <c r="J2941" i="1"/>
  <c r="J2943" i="1" s="1"/>
  <c r="J2946" i="1" s="1"/>
  <c r="J2957" i="1" s="1"/>
  <c r="J2807" i="1"/>
  <c r="AP20" i="2"/>
  <c r="AR48" i="2"/>
  <c r="I3911" i="1"/>
  <c r="AG4" i="2"/>
  <c r="AQ4" i="2"/>
  <c r="AK5" i="2"/>
  <c r="AQ5" i="2"/>
  <c r="AA7" i="2"/>
  <c r="AG7" i="2"/>
  <c r="AK7" i="2"/>
  <c r="AG8" i="2"/>
  <c r="AA9" i="2"/>
  <c r="AA10" i="2"/>
  <c r="AQ6" i="2"/>
  <c r="AR43" i="2" l="1"/>
  <c r="AR37" i="2"/>
  <c r="AR63" i="2"/>
  <c r="AR36" i="2"/>
  <c r="AR34" i="2"/>
  <c r="AR64" i="2"/>
  <c r="AR62" i="2"/>
  <c r="AR61" i="2"/>
  <c r="AR60" i="2"/>
  <c r="AR54" i="2"/>
  <c r="AR49" i="2"/>
  <c r="AR41" i="2"/>
  <c r="AR35" i="2"/>
  <c r="AR50" i="2"/>
  <c r="AR38" i="2"/>
  <c r="AR30" i="2"/>
  <c r="AR33" i="2"/>
  <c r="AR23" i="2"/>
  <c r="AR24" i="2"/>
  <c r="AR32" i="2"/>
  <c r="AR31" i="2"/>
  <c r="AR29" i="2"/>
  <c r="AR28" i="2"/>
  <c r="AR25" i="2"/>
  <c r="AR22" i="2"/>
  <c r="AR16" i="2"/>
  <c r="AR19" i="2"/>
  <c r="AR17" i="2"/>
  <c r="AR13" i="2"/>
  <c r="AR6" i="2"/>
  <c r="AR8" i="2"/>
  <c r="AR15" i="2"/>
  <c r="AR9" i="2"/>
  <c r="J730" i="1"/>
  <c r="J732" i="1" s="1"/>
  <c r="J735" i="1" s="1"/>
  <c r="J746" i="1" s="1"/>
  <c r="AG51" i="2"/>
  <c r="AR11" i="2"/>
  <c r="AR18" i="2"/>
  <c r="AR12" i="2"/>
  <c r="AR14" i="2"/>
  <c r="AR10" i="2"/>
  <c r="AG20" i="2"/>
  <c r="Y42" i="2"/>
  <c r="AA42" i="2" s="1"/>
  <c r="AR42" i="2" s="1"/>
  <c r="J3935" i="1"/>
  <c r="J661" i="1"/>
  <c r="AH45" i="2"/>
  <c r="AK45" i="2" s="1"/>
  <c r="J1869" i="1"/>
  <c r="J1871" i="1" s="1"/>
  <c r="J1874" i="1" s="1"/>
  <c r="AD53" i="2"/>
  <c r="J186" i="1"/>
  <c r="J3542" i="1"/>
  <c r="AL45" i="2"/>
  <c r="AQ45" i="2" s="1"/>
  <c r="AF26" i="2"/>
  <c r="J931" i="1"/>
  <c r="J933" i="1" s="1"/>
  <c r="J936" i="1" s="1"/>
  <c r="J947" i="1" s="1"/>
  <c r="J259" i="1"/>
  <c r="Z45" i="2"/>
  <c r="AD55" i="2"/>
  <c r="AI26" i="2"/>
  <c r="AK20" i="2"/>
  <c r="J3913" i="1"/>
  <c r="AO20" i="2"/>
  <c r="AQ20" i="2" s="1"/>
  <c r="AR20" i="2" s="1"/>
  <c r="J2713" i="1"/>
  <c r="AR5" i="2"/>
  <c r="J127" i="1"/>
  <c r="X51" i="2"/>
  <c r="AR7" i="2"/>
  <c r="AR4" i="2"/>
  <c r="J799" i="1"/>
  <c r="AF53" i="2"/>
  <c r="AE53" i="2"/>
  <c r="J1670" i="1"/>
  <c r="J1134" i="1"/>
  <c r="AB53" i="2"/>
  <c r="J2271" i="1"/>
  <c r="AJ26" i="2"/>
  <c r="J2139" i="1"/>
  <c r="AC53" i="2"/>
  <c r="J65" i="1"/>
  <c r="J3225" i="1"/>
  <c r="J612" i="1"/>
  <c r="J3479" i="1"/>
  <c r="J2209" i="1"/>
  <c r="AG26" i="2"/>
  <c r="I3946" i="1"/>
  <c r="AP55" i="2"/>
  <c r="I3948" i="1"/>
  <c r="J2809" i="1"/>
  <c r="AI53" i="2"/>
  <c r="J3276" i="1"/>
  <c r="AM26" i="2"/>
  <c r="J2474" i="1"/>
  <c r="AN53" i="2"/>
  <c r="J3627" i="1"/>
  <c r="AP69" i="2" s="1"/>
  <c r="AP58" i="2"/>
  <c r="I76" i="1"/>
  <c r="I3962" i="1" s="1"/>
  <c r="I3951" i="1"/>
  <c r="J3919" i="1"/>
  <c r="AP53" i="2"/>
  <c r="AK26" i="2" l="1"/>
  <c r="Y45" i="2"/>
  <c r="AA45" i="2" s="1"/>
  <c r="AR45" i="2" s="1"/>
  <c r="J192" i="1"/>
  <c r="J3938" i="1"/>
  <c r="Z51" i="2"/>
  <c r="J261" i="1"/>
  <c r="AL51" i="2"/>
  <c r="AQ51" i="2" s="1"/>
  <c r="J3544" i="1"/>
  <c r="AD58" i="2"/>
  <c r="J1885" i="1"/>
  <c r="AD69" i="2" s="1"/>
  <c r="AH51" i="2"/>
  <c r="AK51" i="2" s="1"/>
  <c r="J663" i="1"/>
  <c r="AO26" i="2"/>
  <c r="AQ26" i="2" s="1"/>
  <c r="AR26" i="2" s="1"/>
  <c r="J2740" i="1"/>
  <c r="J129" i="1"/>
  <c r="X53" i="2"/>
  <c r="J2220" i="1"/>
  <c r="J76" i="1"/>
  <c r="J1673" i="1"/>
  <c r="AE55" i="2"/>
  <c r="AG53" i="2"/>
  <c r="AN55" i="2"/>
  <c r="J2477" i="1"/>
  <c r="J3278" i="1"/>
  <c r="AM53" i="2"/>
  <c r="J2812" i="1"/>
  <c r="AI55" i="2"/>
  <c r="J3482" i="1"/>
  <c r="J2142" i="1"/>
  <c r="AC55" i="2"/>
  <c r="J2273" i="1"/>
  <c r="AJ53" i="2"/>
  <c r="J1137" i="1"/>
  <c r="AB55" i="2"/>
  <c r="J802" i="1"/>
  <c r="AF55" i="2"/>
  <c r="Y51" i="2" l="1"/>
  <c r="AA51" i="2" s="1"/>
  <c r="AR51" i="2" s="1"/>
  <c r="J3944" i="1"/>
  <c r="J194" i="1"/>
  <c r="J3946" i="1" s="1"/>
  <c r="J665" i="1"/>
  <c r="AH53" i="2"/>
  <c r="AK53" i="2" s="1"/>
  <c r="J3546" i="1"/>
  <c r="AL53" i="2"/>
  <c r="J263" i="1"/>
  <c r="Z53" i="2"/>
  <c r="J2742" i="1"/>
  <c r="AO53" i="2"/>
  <c r="J132" i="1"/>
  <c r="X55" i="2"/>
  <c r="AN58" i="2"/>
  <c r="J2488" i="1"/>
  <c r="AN69" i="2" s="1"/>
  <c r="AG55" i="2"/>
  <c r="J813" i="1"/>
  <c r="AF69" i="2" s="1"/>
  <c r="AF58" i="2"/>
  <c r="AB58" i="2"/>
  <c r="J1148" i="1"/>
  <c r="AB69" i="2" s="1"/>
  <c r="J2276" i="1"/>
  <c r="AJ55" i="2"/>
  <c r="AC58" i="2"/>
  <c r="J2153" i="1"/>
  <c r="AC69" i="2" s="1"/>
  <c r="J3493" i="1"/>
  <c r="J2823" i="1"/>
  <c r="AI69" i="2" s="1"/>
  <c r="AI58" i="2"/>
  <c r="J3281" i="1"/>
  <c r="AM55" i="2"/>
  <c r="J1684" i="1"/>
  <c r="AE69" i="2" s="1"/>
  <c r="AE58" i="2"/>
  <c r="AQ53" i="2" l="1"/>
  <c r="J196" i="1"/>
  <c r="Y53" i="2"/>
  <c r="AA53" i="2" s="1"/>
  <c r="AR53" i="2" s="1"/>
  <c r="J266" i="1"/>
  <c r="Z55" i="2"/>
  <c r="J3549" i="1"/>
  <c r="AL55" i="2"/>
  <c r="J668" i="1"/>
  <c r="AH55" i="2"/>
  <c r="AK55" i="2" s="1"/>
  <c r="J2745" i="1"/>
  <c r="AO55" i="2"/>
  <c r="J143" i="1"/>
  <c r="X69" i="2" s="1"/>
  <c r="X58" i="2"/>
  <c r="J2287" i="1"/>
  <c r="AJ69" i="2" s="1"/>
  <c r="AJ58" i="2"/>
  <c r="AG58" i="2"/>
  <c r="J3292" i="1"/>
  <c r="AM69" i="2" s="1"/>
  <c r="AM58" i="2"/>
  <c r="AG69" i="2"/>
  <c r="AQ55" i="2" l="1"/>
  <c r="J679" i="1"/>
  <c r="AH69" i="2" s="1"/>
  <c r="AK69" i="2" s="1"/>
  <c r="AH58" i="2"/>
  <c r="AK58" i="2" s="1"/>
  <c r="J3560" i="1"/>
  <c r="AL69" i="2" s="1"/>
  <c r="AL58" i="2"/>
  <c r="J277" i="1"/>
  <c r="Z69" i="2" s="1"/>
  <c r="Z58" i="2"/>
  <c r="J199" i="1"/>
  <c r="Y55" i="2"/>
  <c r="AA55" i="2" s="1"/>
  <c r="AR55" i="2" s="1"/>
  <c r="J3948" i="1"/>
  <c r="J2756" i="1"/>
  <c r="AO58" i="2"/>
  <c r="AQ58" i="2" l="1"/>
  <c r="Y58" i="2"/>
  <c r="AA58" i="2" s="1"/>
  <c r="J210" i="1"/>
  <c r="Y69" i="2" s="1"/>
  <c r="AA69" i="2" s="1"/>
  <c r="J3951" i="1"/>
  <c r="AO69" i="2"/>
  <c r="AQ69" i="2" s="1"/>
  <c r="J3962" i="1"/>
  <c r="AR69" i="2" l="1"/>
  <c r="AR58" i="2"/>
</calcChain>
</file>

<file path=xl/sharedStrings.xml><?xml version="1.0" encoding="utf-8"?>
<sst xmlns="http://schemas.openxmlformats.org/spreadsheetml/2006/main" count="21296" uniqueCount="5662">
  <si>
    <t>05082600</t>
  </si>
  <si>
    <t>05082700</t>
  </si>
  <si>
    <t>05082800</t>
  </si>
  <si>
    <t>05082900</t>
  </si>
  <si>
    <t>05083000</t>
  </si>
  <si>
    <t>05083100</t>
  </si>
  <si>
    <t>05083200</t>
  </si>
  <si>
    <t>05083300</t>
  </si>
  <si>
    <t>05083400</t>
  </si>
  <si>
    <t>05083500</t>
  </si>
  <si>
    <t>05083600</t>
  </si>
  <si>
    <t>05083700</t>
  </si>
  <si>
    <t>05083900</t>
  </si>
  <si>
    <t>05084000</t>
  </si>
  <si>
    <t>05084100</t>
  </si>
  <si>
    <t>05084110</t>
  </si>
  <si>
    <t>05084200</t>
  </si>
  <si>
    <t>05084300</t>
  </si>
  <si>
    <t>05084400</t>
  </si>
  <si>
    <t>05084500</t>
  </si>
  <si>
    <t>05084550</t>
  </si>
  <si>
    <t>05084600</t>
  </si>
  <si>
    <t>05084700</t>
  </si>
  <si>
    <t>05084800</t>
  </si>
  <si>
    <t>05085000</t>
  </si>
  <si>
    <t>05085010</t>
  </si>
  <si>
    <t>05085100</t>
  </si>
  <si>
    <t>05085200</t>
  </si>
  <si>
    <t>05085300</t>
  </si>
  <si>
    <t>05085400</t>
  </si>
  <si>
    <t>05085500</t>
  </si>
  <si>
    <t>05085600</t>
  </si>
  <si>
    <t>05085800</t>
  </si>
  <si>
    <t>05086600</t>
  </si>
  <si>
    <t>05085900</t>
  </si>
  <si>
    <t>05086200</t>
  </si>
  <si>
    <t>05085700</t>
  </si>
  <si>
    <t>05086210</t>
  </si>
  <si>
    <t>05086220</t>
  </si>
  <si>
    <t>05086230</t>
  </si>
  <si>
    <t>05086240</t>
  </si>
  <si>
    <t>05086250</t>
  </si>
  <si>
    <t>05086260</t>
  </si>
  <si>
    <t>05086270</t>
  </si>
  <si>
    <t>05086280</t>
  </si>
  <si>
    <t>05086700</t>
  </si>
  <si>
    <t>0509</t>
  </si>
  <si>
    <t>Community &amp; Social Services/No Split Total</t>
  </si>
  <si>
    <t>05090100</t>
  </si>
  <si>
    <t>05090200</t>
  </si>
  <si>
    <t>05090300</t>
  </si>
  <si>
    <t>05090400</t>
  </si>
  <si>
    <t>05090700</t>
  </si>
  <si>
    <t>05090800</t>
  </si>
  <si>
    <t>05091000</t>
  </si>
  <si>
    <t>05091100</t>
  </si>
  <si>
    <t>05091300</t>
  </si>
  <si>
    <t>05091400</t>
  </si>
  <si>
    <t>05091500</t>
  </si>
  <si>
    <t>05091600</t>
  </si>
  <si>
    <t>05091610</t>
  </si>
  <si>
    <t>05091700</t>
  </si>
  <si>
    <t>05091800</t>
  </si>
  <si>
    <t>05091900</t>
  </si>
  <si>
    <t>05092000</t>
  </si>
  <si>
    <t>05092100</t>
  </si>
  <si>
    <t>05092200</t>
  </si>
  <si>
    <t>05092300</t>
  </si>
  <si>
    <t>05092500</t>
  </si>
  <si>
    <t>05092600</t>
  </si>
  <si>
    <t>05092700</t>
  </si>
  <si>
    <t>05092800</t>
  </si>
  <si>
    <t>05092900</t>
  </si>
  <si>
    <t>05093000</t>
  </si>
  <si>
    <t>05093100</t>
  </si>
  <si>
    <t>05093200</t>
  </si>
  <si>
    <t>05093300</t>
  </si>
  <si>
    <t>05093400</t>
  </si>
  <si>
    <t>05093500</t>
  </si>
  <si>
    <t>05093600</t>
  </si>
  <si>
    <t>05093700</t>
  </si>
  <si>
    <t>05093900</t>
  </si>
  <si>
    <t>05094000</t>
  </si>
  <si>
    <t>05094100</t>
  </si>
  <si>
    <t>05094110</t>
  </si>
  <si>
    <t>05094200</t>
  </si>
  <si>
    <t>05094300</t>
  </si>
  <si>
    <t>05094400</t>
  </si>
  <si>
    <t>05094500</t>
  </si>
  <si>
    <t>05094550</t>
  </si>
  <si>
    <t>05094600</t>
  </si>
  <si>
    <t>05094700</t>
  </si>
  <si>
    <t>05094800</t>
  </si>
  <si>
    <t>05095000</t>
  </si>
  <si>
    <t>05095010</t>
  </si>
  <si>
    <t>05095100</t>
  </si>
  <si>
    <t>05095200</t>
  </si>
  <si>
    <t>05095300</t>
  </si>
  <si>
    <t>05095400</t>
  </si>
  <si>
    <t>05095500</t>
  </si>
  <si>
    <t>05095600</t>
  </si>
  <si>
    <t>05095800</t>
  </si>
  <si>
    <t>05096600</t>
  </si>
  <si>
    <t>05095900</t>
  </si>
  <si>
    <t>05096200</t>
  </si>
  <si>
    <t>05095700</t>
  </si>
  <si>
    <t>05096210</t>
  </si>
  <si>
    <t>05096220</t>
  </si>
  <si>
    <t>05096230</t>
  </si>
  <si>
    <t>05096240</t>
  </si>
  <si>
    <t>05096250</t>
  </si>
  <si>
    <t>05096260</t>
  </si>
  <si>
    <t>05096270</t>
  </si>
  <si>
    <t>05096280</t>
  </si>
  <si>
    <t>05096700</t>
  </si>
  <si>
    <t>0601</t>
  </si>
  <si>
    <t>Housing/Not Required</t>
  </si>
  <si>
    <t>06010100</t>
  </si>
  <si>
    <t>06010200</t>
  </si>
  <si>
    <t>06010300</t>
  </si>
  <si>
    <t>06010400</t>
  </si>
  <si>
    <t>06010700</t>
  </si>
  <si>
    <t>06010800</t>
  </si>
  <si>
    <t>06011000</t>
  </si>
  <si>
    <t>06011100</t>
  </si>
  <si>
    <t>06011300</t>
  </si>
  <si>
    <t>06011400</t>
  </si>
  <si>
    <t>06011500</t>
  </si>
  <si>
    <t>06011600</t>
  </si>
  <si>
    <t>06011610</t>
  </si>
  <si>
    <t>06011700</t>
  </si>
  <si>
    <t>06011800</t>
  </si>
  <si>
    <t>06011900</t>
  </si>
  <si>
    <t>06012000</t>
  </si>
  <si>
    <t>06012100</t>
  </si>
  <si>
    <t>06012200</t>
  </si>
  <si>
    <t>06012300</t>
  </si>
  <si>
    <t>06012500</t>
  </si>
  <si>
    <t>06012600</t>
  </si>
  <si>
    <t>06012700</t>
  </si>
  <si>
    <t>06012800</t>
  </si>
  <si>
    <t>06012900</t>
  </si>
  <si>
    <t>06013000</t>
  </si>
  <si>
    <t>06013100</t>
  </si>
  <si>
    <t>06013200</t>
  </si>
  <si>
    <t>06013300</t>
  </si>
  <si>
    <t>06013400</t>
  </si>
  <si>
    <t>06013500</t>
  </si>
  <si>
    <t>06013600</t>
  </si>
  <si>
    <t>06013700</t>
  </si>
  <si>
    <t>06013900</t>
  </si>
  <si>
    <t>06014000</t>
  </si>
  <si>
    <t>06014100</t>
  </si>
  <si>
    <t>06014110</t>
  </si>
  <si>
    <t>06014200</t>
  </si>
  <si>
    <t>06014300</t>
  </si>
  <si>
    <t>06014400</t>
  </si>
  <si>
    <t>06014500</t>
  </si>
  <si>
    <t>06014550</t>
  </si>
  <si>
    <t>06014600</t>
  </si>
  <si>
    <t>06014700</t>
  </si>
  <si>
    <t>06014800</t>
  </si>
  <si>
    <t>06015000</t>
  </si>
  <si>
    <t>06015010</t>
  </si>
  <si>
    <t>06015100</t>
  </si>
  <si>
    <t>06015200</t>
  </si>
  <si>
    <t>06015300</t>
  </si>
  <si>
    <t>06015400</t>
  </si>
  <si>
    <t>06015500</t>
  </si>
  <si>
    <t>06015600</t>
  </si>
  <si>
    <t>06015800</t>
  </si>
  <si>
    <t>06016600</t>
  </si>
  <si>
    <t>06015900</t>
  </si>
  <si>
    <t>06016200</t>
  </si>
  <si>
    <t>06015700</t>
  </si>
  <si>
    <t>06016210</t>
  </si>
  <si>
    <t>06016220</t>
  </si>
  <si>
    <t>06016230</t>
  </si>
  <si>
    <t>06016240</t>
  </si>
  <si>
    <t>06016250</t>
  </si>
  <si>
    <t>06016260</t>
  </si>
  <si>
    <t>06016270</t>
  </si>
  <si>
    <t>06016280</t>
  </si>
  <si>
    <t>06016700</t>
  </si>
  <si>
    <t>0701</t>
  </si>
  <si>
    <t>Public Safety/Police</t>
  </si>
  <si>
    <t>07010100</t>
  </si>
  <si>
    <t>07010200</t>
  </si>
  <si>
    <t>07010300</t>
  </si>
  <si>
    <t>07010400</t>
  </si>
  <si>
    <t>07010700</t>
  </si>
  <si>
    <t>07010800</t>
  </si>
  <si>
    <t>07011000</t>
  </si>
  <si>
    <t>07011100</t>
  </si>
  <si>
    <t>07011300</t>
  </si>
  <si>
    <t>07011400</t>
  </si>
  <si>
    <t>07011500</t>
  </si>
  <si>
    <t>07011600</t>
  </si>
  <si>
    <t>07011610</t>
  </si>
  <si>
    <t>07011700</t>
  </si>
  <si>
    <t>07011800</t>
  </si>
  <si>
    <t>07011900</t>
  </si>
  <si>
    <t>07012000</t>
  </si>
  <si>
    <t>07012100</t>
  </si>
  <si>
    <t>07012200</t>
  </si>
  <si>
    <t>07012300</t>
  </si>
  <si>
    <t>07012500</t>
  </si>
  <si>
    <t>07012600</t>
  </si>
  <si>
    <t>07012700</t>
  </si>
  <si>
    <t>07012800</t>
  </si>
  <si>
    <t>07012900</t>
  </si>
  <si>
    <t>07013000</t>
  </si>
  <si>
    <t>07013100</t>
  </si>
  <si>
    <t>07013200</t>
  </si>
  <si>
    <t>07013300</t>
  </si>
  <si>
    <t>07013400</t>
  </si>
  <si>
    <t>07013500</t>
  </si>
  <si>
    <t>07013600</t>
  </si>
  <si>
    <t>07013700</t>
  </si>
  <si>
    <t>07013900</t>
  </si>
  <si>
    <t>07014000</t>
  </si>
  <si>
    <t>07014100</t>
  </si>
  <si>
    <t>07014110</t>
  </si>
  <si>
    <t>07014200</t>
  </si>
  <si>
    <t>07014300</t>
  </si>
  <si>
    <t>07014400</t>
  </si>
  <si>
    <t>07014500</t>
  </si>
  <si>
    <t>07014550</t>
  </si>
  <si>
    <t>07014600</t>
  </si>
  <si>
    <t>07014700</t>
  </si>
  <si>
    <t>07014800</t>
  </si>
  <si>
    <t>07015000</t>
  </si>
  <si>
    <t>07015010</t>
  </si>
  <si>
    <t>07015100</t>
  </si>
  <si>
    <t>07015200</t>
  </si>
  <si>
    <t>07015300</t>
  </si>
  <si>
    <t>07015400</t>
  </si>
  <si>
    <t>07015500</t>
  </si>
  <si>
    <t>07015600</t>
  </si>
  <si>
    <t>07015800</t>
  </si>
  <si>
    <t>07016600</t>
  </si>
  <si>
    <t>07015900</t>
  </si>
  <si>
    <t>07016200</t>
  </si>
  <si>
    <t>07015700</t>
  </si>
  <si>
    <t>07016210</t>
  </si>
  <si>
    <t>07016220</t>
  </si>
  <si>
    <t>07016230</t>
  </si>
  <si>
    <t>07016240</t>
  </si>
  <si>
    <t>07016250</t>
  </si>
  <si>
    <t>07016260</t>
  </si>
  <si>
    <t>07016270</t>
  </si>
  <si>
    <t>07016280</t>
  </si>
  <si>
    <t>07016700</t>
  </si>
  <si>
    <t>0702</t>
  </si>
  <si>
    <t>Public Safety/Fire</t>
  </si>
  <si>
    <t>07020100</t>
  </si>
  <si>
    <t>07020200</t>
  </si>
  <si>
    <t>07020300</t>
  </si>
  <si>
    <t>07020400</t>
  </si>
  <si>
    <t>07020700</t>
  </si>
  <si>
    <t>07020800</t>
  </si>
  <si>
    <t>07021000</t>
  </si>
  <si>
    <t>07021100</t>
  </si>
  <si>
    <t>07021300</t>
  </si>
  <si>
    <t>07021400</t>
  </si>
  <si>
    <t>07021500</t>
  </si>
  <si>
    <t>07021600</t>
  </si>
  <si>
    <t>07021610</t>
  </si>
  <si>
    <t>07021700</t>
  </si>
  <si>
    <t>07021800</t>
  </si>
  <si>
    <t>07021900</t>
  </si>
  <si>
    <t>07022000</t>
  </si>
  <si>
    <t>07022100</t>
  </si>
  <si>
    <t>07022200</t>
  </si>
  <si>
    <t>07022300</t>
  </si>
  <si>
    <t>07022500</t>
  </si>
  <si>
    <t>07022600</t>
  </si>
  <si>
    <t>07022700</t>
  </si>
  <si>
    <t>07022800</t>
  </si>
  <si>
    <t>07022900</t>
  </si>
  <si>
    <t>07023000</t>
  </si>
  <si>
    <t>07023100</t>
  </si>
  <si>
    <t>07023200</t>
  </si>
  <si>
    <t>07023300</t>
  </si>
  <si>
    <t>07023400</t>
  </si>
  <si>
    <t>07023500</t>
  </si>
  <si>
    <t>07023600</t>
  </si>
  <si>
    <t>07023700</t>
  </si>
  <si>
    <t>07023900</t>
  </si>
  <si>
    <t>07024000</t>
  </si>
  <si>
    <t>07024100</t>
  </si>
  <si>
    <t>07024110</t>
  </si>
  <si>
    <t>07024200</t>
  </si>
  <si>
    <t>07024300</t>
  </si>
  <si>
    <t>07024400</t>
  </si>
  <si>
    <t>07024500</t>
  </si>
  <si>
    <t>07024550</t>
  </si>
  <si>
    <t>07024600</t>
  </si>
  <si>
    <t>07024700</t>
  </si>
  <si>
    <t>07024800</t>
  </si>
  <si>
    <t>07025000</t>
  </si>
  <si>
    <t>07025010</t>
  </si>
  <si>
    <t>07025100</t>
  </si>
  <si>
    <t>07025200</t>
  </si>
  <si>
    <t>07025300</t>
  </si>
  <si>
    <t>07025400</t>
  </si>
  <si>
    <t>07025500</t>
  </si>
  <si>
    <t>07025600</t>
  </si>
  <si>
    <t>07025800</t>
  </si>
  <si>
    <t>07026600</t>
  </si>
  <si>
    <t>07025900</t>
  </si>
  <si>
    <t>07026200</t>
  </si>
  <si>
    <t>07025700</t>
  </si>
  <si>
    <t>07026210</t>
  </si>
  <si>
    <t>07026220</t>
  </si>
  <si>
    <t>07026230</t>
  </si>
  <si>
    <t>07026240</t>
  </si>
  <si>
    <t>07026250</t>
  </si>
  <si>
    <t>07026260</t>
  </si>
  <si>
    <t>07026270</t>
  </si>
  <si>
    <t>07026280</t>
  </si>
  <si>
    <t>07026700</t>
  </si>
  <si>
    <t>0703</t>
  </si>
  <si>
    <t>Public Safety/Civil Defence</t>
  </si>
  <si>
    <t>07030100</t>
  </si>
  <si>
    <t>07030200</t>
  </si>
  <si>
    <t>07030300</t>
  </si>
  <si>
    <t>07030400</t>
  </si>
  <si>
    <t>07030700</t>
  </si>
  <si>
    <t>07030800</t>
  </si>
  <si>
    <t>07031000</t>
  </si>
  <si>
    <t>07031100</t>
  </si>
  <si>
    <t>07031300</t>
  </si>
  <si>
    <t>07031400</t>
  </si>
  <si>
    <t>07031500</t>
  </si>
  <si>
    <t>07031600</t>
  </si>
  <si>
    <t>07031610</t>
  </si>
  <si>
    <t>07031700</t>
  </si>
  <si>
    <t>07031800</t>
  </si>
  <si>
    <t>07031900</t>
  </si>
  <si>
    <t>07032000</t>
  </si>
  <si>
    <t>07032100</t>
  </si>
  <si>
    <t>07032200</t>
  </si>
  <si>
    <t>07032300</t>
  </si>
  <si>
    <t>07032500</t>
  </si>
  <si>
    <t>07032600</t>
  </si>
  <si>
    <t>07032700</t>
  </si>
  <si>
    <t>07032800</t>
  </si>
  <si>
    <t>07032900</t>
  </si>
  <si>
    <t>07033000</t>
  </si>
  <si>
    <t>07033100</t>
  </si>
  <si>
    <t>07033200</t>
  </si>
  <si>
    <t>07033300</t>
  </si>
  <si>
    <t>07033400</t>
  </si>
  <si>
    <t>07033500</t>
  </si>
  <si>
    <t>07033600</t>
  </si>
  <si>
    <t>07033700</t>
  </si>
  <si>
    <t>07033900</t>
  </si>
  <si>
    <t>07034000</t>
  </si>
  <si>
    <t>07034100</t>
  </si>
  <si>
    <t>07034110</t>
  </si>
  <si>
    <t>07034200</t>
  </si>
  <si>
    <t>07034300</t>
  </si>
  <si>
    <t>07034400</t>
  </si>
  <si>
    <t>07034500</t>
  </si>
  <si>
    <t>07034550</t>
  </si>
  <si>
    <t>07034600</t>
  </si>
  <si>
    <t>07034700</t>
  </si>
  <si>
    <t>07034800</t>
  </si>
  <si>
    <t>07035000</t>
  </si>
  <si>
    <t>07035010</t>
  </si>
  <si>
    <t>07035100</t>
  </si>
  <si>
    <t>07035200</t>
  </si>
  <si>
    <t>07035300</t>
  </si>
  <si>
    <t>07035400</t>
  </si>
  <si>
    <t>07035500</t>
  </si>
  <si>
    <t>07035600</t>
  </si>
  <si>
    <t>07035800</t>
  </si>
  <si>
    <t>07036600</t>
  </si>
  <si>
    <t>07035900</t>
  </si>
  <si>
    <t>07036200</t>
  </si>
  <si>
    <t>07035700</t>
  </si>
  <si>
    <t>07036210</t>
  </si>
  <si>
    <t>07036220</t>
  </si>
  <si>
    <t>07036230</t>
  </si>
  <si>
    <t>07036240</t>
  </si>
  <si>
    <t>07036250</t>
  </si>
  <si>
    <t>07036260</t>
  </si>
  <si>
    <t>07036270</t>
  </si>
  <si>
    <t>07036280</t>
  </si>
  <si>
    <t>07036700</t>
  </si>
  <si>
    <t>0706</t>
  </si>
  <si>
    <t>Public Safety/Street Lighting</t>
  </si>
  <si>
    <t>07060100</t>
  </si>
  <si>
    <t>07060200</t>
  </si>
  <si>
    <t>07060300</t>
  </si>
  <si>
    <t>07060400</t>
  </si>
  <si>
    <t>07060700</t>
  </si>
  <si>
    <t>07060800</t>
  </si>
  <si>
    <t>07061000</t>
  </si>
  <si>
    <t>07061100</t>
  </si>
  <si>
    <t>07061300</t>
  </si>
  <si>
    <t>07061400</t>
  </si>
  <si>
    <t>07061500</t>
  </si>
  <si>
    <t>07061600</t>
  </si>
  <si>
    <t>07061610</t>
  </si>
  <si>
    <t>07061700</t>
  </si>
  <si>
    <t>07061800</t>
  </si>
  <si>
    <t>07061900</t>
  </si>
  <si>
    <t>07062000</t>
  </si>
  <si>
    <t>07062100</t>
  </si>
  <si>
    <t>07062200</t>
  </si>
  <si>
    <t>07062300</t>
  </si>
  <si>
    <t>07062500</t>
  </si>
  <si>
    <t>07062600</t>
  </si>
  <si>
    <t>07062700</t>
  </si>
  <si>
    <t>07062800</t>
  </si>
  <si>
    <t>07062900</t>
  </si>
  <si>
    <t>07063000</t>
  </si>
  <si>
    <t>07063100</t>
  </si>
  <si>
    <t>07063200</t>
  </si>
  <si>
    <t>07063300</t>
  </si>
  <si>
    <t>07063400</t>
  </si>
  <si>
    <t>07063500</t>
  </si>
  <si>
    <t>07063600</t>
  </si>
  <si>
    <t>07063700</t>
  </si>
  <si>
    <t>07063900</t>
  </si>
  <si>
    <t>07064000</t>
  </si>
  <si>
    <t>07064100</t>
  </si>
  <si>
    <t>07064110</t>
  </si>
  <si>
    <t>07064200</t>
  </si>
  <si>
    <t>07064300</t>
  </si>
  <si>
    <t>07064400</t>
  </si>
  <si>
    <t>07064500</t>
  </si>
  <si>
    <t>07064550</t>
  </si>
  <si>
    <t>07064600</t>
  </si>
  <si>
    <t>07064700</t>
  </si>
  <si>
    <t>07064800</t>
  </si>
  <si>
    <t>07065000</t>
  </si>
  <si>
    <t>07065010</t>
  </si>
  <si>
    <t>07065100</t>
  </si>
  <si>
    <t>07065200</t>
  </si>
  <si>
    <t>07065300</t>
  </si>
  <si>
    <t>07065400</t>
  </si>
  <si>
    <t>07065500</t>
  </si>
  <si>
    <t>07065600</t>
  </si>
  <si>
    <t>07065800</t>
  </si>
  <si>
    <t>07066600</t>
  </si>
  <si>
    <t>07065900</t>
  </si>
  <si>
    <t>07066200</t>
  </si>
  <si>
    <t>07065700</t>
  </si>
  <si>
    <t>07066210</t>
  </si>
  <si>
    <t>07066220</t>
  </si>
  <si>
    <t>07066230</t>
  </si>
  <si>
    <t>07066240</t>
  </si>
  <si>
    <t>07066250</t>
  </si>
  <si>
    <t>07066260</t>
  </si>
  <si>
    <t>07066270</t>
  </si>
  <si>
    <t>07066280</t>
  </si>
  <si>
    <t>07066700</t>
  </si>
  <si>
    <t>0704</t>
  </si>
  <si>
    <t>Public Safety/Other</t>
  </si>
  <si>
    <t>07040100</t>
  </si>
  <si>
    <t>07040200</t>
  </si>
  <si>
    <t>07040300</t>
  </si>
  <si>
    <t>07040400</t>
  </si>
  <si>
    <t>07040700</t>
  </si>
  <si>
    <t>07040800</t>
  </si>
  <si>
    <t>07041000</t>
  </si>
  <si>
    <t>07041100</t>
  </si>
  <si>
    <t>07041300</t>
  </si>
  <si>
    <t>07041400</t>
  </si>
  <si>
    <t>07041500</t>
  </si>
  <si>
    <t>07041600</t>
  </si>
  <si>
    <t>07041610</t>
  </si>
  <si>
    <t>07041700</t>
  </si>
  <si>
    <t>07041800</t>
  </si>
  <si>
    <t>07041900</t>
  </si>
  <si>
    <t>07042000</t>
  </si>
  <si>
    <t>07042100</t>
  </si>
  <si>
    <t>07042200</t>
  </si>
  <si>
    <t>07042300</t>
  </si>
  <si>
    <t>07042500</t>
  </si>
  <si>
    <t>07042600</t>
  </si>
  <si>
    <t>07042700</t>
  </si>
  <si>
    <t>07042800</t>
  </si>
  <si>
    <t>07042900</t>
  </si>
  <si>
    <t>07043000</t>
  </si>
  <si>
    <t>07043100</t>
  </si>
  <si>
    <t>07043200</t>
  </si>
  <si>
    <t>07043300</t>
  </si>
  <si>
    <t>07043400</t>
  </si>
  <si>
    <t>07043500</t>
  </si>
  <si>
    <t>07043600</t>
  </si>
  <si>
    <t>07043700</t>
  </si>
  <si>
    <t>07043900</t>
  </si>
  <si>
    <t>07044000</t>
  </si>
  <si>
    <t>07044100</t>
  </si>
  <si>
    <t>07044110</t>
  </si>
  <si>
    <t>07044200</t>
  </si>
  <si>
    <t>07044300</t>
  </si>
  <si>
    <t>07044400</t>
  </si>
  <si>
    <t>07044500</t>
  </si>
  <si>
    <t>07044550</t>
  </si>
  <si>
    <t>07044600</t>
  </si>
  <si>
    <t>07044700</t>
  </si>
  <si>
    <t>07044800</t>
  </si>
  <si>
    <t>07045000</t>
  </si>
  <si>
    <t>07045010</t>
  </si>
  <si>
    <t>07045100</t>
  </si>
  <si>
    <t>07045200</t>
  </si>
  <si>
    <t>07045300</t>
  </si>
  <si>
    <t>07045400</t>
  </si>
  <si>
    <t>07045500</t>
  </si>
  <si>
    <t>07045600</t>
  </si>
  <si>
    <t>07045800</t>
  </si>
  <si>
    <t>07046600</t>
  </si>
  <si>
    <t>07045900</t>
  </si>
  <si>
    <t>07046200</t>
  </si>
  <si>
    <t>07045700</t>
  </si>
  <si>
    <t>07046210</t>
  </si>
  <si>
    <t>07046220</t>
  </si>
  <si>
    <t>07046230</t>
  </si>
  <si>
    <t>07046240</t>
  </si>
  <si>
    <t>07046250</t>
  </si>
  <si>
    <t>07046260</t>
  </si>
  <si>
    <t>07046270</t>
  </si>
  <si>
    <t>07046280</t>
  </si>
  <si>
    <t>07046700</t>
  </si>
  <si>
    <t>0705</t>
  </si>
  <si>
    <t>Public Safety/No Split Total</t>
  </si>
  <si>
    <t>07050100</t>
  </si>
  <si>
    <t>07050200</t>
  </si>
  <si>
    <t>07050300</t>
  </si>
  <si>
    <t>07050400</t>
  </si>
  <si>
    <t>07050700</t>
  </si>
  <si>
    <t>07050800</t>
  </si>
  <si>
    <t>07051000</t>
  </si>
  <si>
    <t>07051100</t>
  </si>
  <si>
    <t>07051300</t>
  </si>
  <si>
    <t>07051400</t>
  </si>
  <si>
    <t>07051500</t>
  </si>
  <si>
    <t>07051600</t>
  </si>
  <si>
    <t>07051610</t>
  </si>
  <si>
    <t>07051700</t>
  </si>
  <si>
    <t>07051800</t>
  </si>
  <si>
    <t>07051900</t>
  </si>
  <si>
    <t>07052000</t>
  </si>
  <si>
    <t>07052100</t>
  </si>
  <si>
    <t>07052200</t>
  </si>
  <si>
    <t>07052300</t>
  </si>
  <si>
    <t>07052500</t>
  </si>
  <si>
    <t>07052600</t>
  </si>
  <si>
    <t>07052700</t>
  </si>
  <si>
    <t>07052800</t>
  </si>
  <si>
    <t>07052900</t>
  </si>
  <si>
    <t>07053000</t>
  </si>
  <si>
    <t>07053100</t>
  </si>
  <si>
    <t>07053200</t>
  </si>
  <si>
    <t>07053300</t>
  </si>
  <si>
    <t>07053400</t>
  </si>
  <si>
    <t>07053500</t>
  </si>
  <si>
    <t>07053600</t>
  </si>
  <si>
    <t>07053700</t>
  </si>
  <si>
    <t>07053900</t>
  </si>
  <si>
    <t>07054000</t>
  </si>
  <si>
    <t>07054100</t>
  </si>
  <si>
    <t>07054110</t>
  </si>
  <si>
    <t>07054200</t>
  </si>
  <si>
    <t>07054300</t>
  </si>
  <si>
    <t>07054400</t>
  </si>
  <si>
    <t>07054500</t>
  </si>
  <si>
    <t>07054550</t>
  </si>
  <si>
    <t>07054600</t>
  </si>
  <si>
    <t>07054700</t>
  </si>
  <si>
    <t>07054800</t>
  </si>
  <si>
    <t>07055000</t>
  </si>
  <si>
    <t>07055010</t>
  </si>
  <si>
    <t>07055100</t>
  </si>
  <si>
    <t>07055200</t>
  </si>
  <si>
    <t>07055300</t>
  </si>
  <si>
    <t>07055400</t>
  </si>
  <si>
    <t>07055500</t>
  </si>
  <si>
    <t>07055600</t>
  </si>
  <si>
    <t>07055800</t>
  </si>
  <si>
    <t>07056600</t>
  </si>
  <si>
    <t>07055900</t>
  </si>
  <si>
    <t>07056200</t>
  </si>
  <si>
    <t>07055700</t>
  </si>
  <si>
    <t>07056210</t>
  </si>
  <si>
    <t>07056220</t>
  </si>
  <si>
    <t>07056230</t>
  </si>
  <si>
    <t>07056240</t>
  </si>
  <si>
    <t>07056250</t>
  </si>
  <si>
    <t>07056260</t>
  </si>
  <si>
    <t>07056270</t>
  </si>
  <si>
    <t>07056280</t>
  </si>
  <si>
    <t>07056700</t>
  </si>
  <si>
    <t>0801</t>
  </si>
  <si>
    <t>Sport And Recreation/Not Required</t>
  </si>
  <si>
    <t>08010100</t>
  </si>
  <si>
    <t>08010200</t>
  </si>
  <si>
    <t>08010300</t>
  </si>
  <si>
    <t>08010400</t>
  </si>
  <si>
    <t>14034500</t>
  </si>
  <si>
    <t>14034550</t>
  </si>
  <si>
    <t>14034600</t>
  </si>
  <si>
    <t>14034700</t>
  </si>
  <si>
    <t>14034800</t>
  </si>
  <si>
    <t>14035000</t>
  </si>
  <si>
    <t>14035010</t>
  </si>
  <si>
    <t>14035100</t>
  </si>
  <si>
    <t>14035200</t>
  </si>
  <si>
    <t>14035300</t>
  </si>
  <si>
    <t>14035400</t>
  </si>
  <si>
    <t>14035500</t>
  </si>
  <si>
    <t>14035600</t>
  </si>
  <si>
    <t>14035800</t>
  </si>
  <si>
    <t>14036600</t>
  </si>
  <si>
    <t>14035900</t>
  </si>
  <si>
    <t>14036200</t>
  </si>
  <si>
    <t>14035700</t>
  </si>
  <si>
    <t>14036210</t>
  </si>
  <si>
    <t>14036220</t>
  </si>
  <si>
    <t>14036230</t>
  </si>
  <si>
    <t>14036240</t>
  </si>
  <si>
    <t>14036250</t>
  </si>
  <si>
    <t>14036260</t>
  </si>
  <si>
    <t>14036270</t>
  </si>
  <si>
    <t>14036280</t>
  </si>
  <si>
    <t>14036700</t>
  </si>
  <si>
    <t>1404</t>
  </si>
  <si>
    <t>Other/Forestry</t>
  </si>
  <si>
    <t>14040100</t>
  </si>
  <si>
    <t>14040200</t>
  </si>
  <si>
    <t>14040300</t>
  </si>
  <si>
    <t>14040400</t>
  </si>
  <si>
    <t>14040700</t>
  </si>
  <si>
    <t>14040800</t>
  </si>
  <si>
    <t>14041000</t>
  </si>
  <si>
    <t>14041100</t>
  </si>
  <si>
    <t>14041300</t>
  </si>
  <si>
    <t>14041400</t>
  </si>
  <si>
    <t>14041500</t>
  </si>
  <si>
    <t>14041600</t>
  </si>
  <si>
    <t>14041610</t>
  </si>
  <si>
    <t>14041700</t>
  </si>
  <si>
    <t>14041800</t>
  </si>
  <si>
    <t>14041900</t>
  </si>
  <si>
    <t>14042000</t>
  </si>
  <si>
    <t>14042100</t>
  </si>
  <si>
    <t>14042200</t>
  </si>
  <si>
    <t>14042300</t>
  </si>
  <si>
    <t>14042500</t>
  </si>
  <si>
    <t>14042600</t>
  </si>
  <si>
    <t>14042700</t>
  </si>
  <si>
    <t>14042800</t>
  </si>
  <si>
    <t>14042900</t>
  </si>
  <si>
    <t>14043000</t>
  </si>
  <si>
    <t>14043100</t>
  </si>
  <si>
    <t>14043200</t>
  </si>
  <si>
    <t>14043300</t>
  </si>
  <si>
    <t>14043400</t>
  </si>
  <si>
    <t>14043500</t>
  </si>
  <si>
    <t>14043600</t>
  </si>
  <si>
    <t>14043700</t>
  </si>
  <si>
    <t>14043900</t>
  </si>
  <si>
    <t>14044000</t>
  </si>
  <si>
    <t>14044100</t>
  </si>
  <si>
    <t>14044110</t>
  </si>
  <si>
    <t>14044200</t>
  </si>
  <si>
    <t>14044300</t>
  </si>
  <si>
    <t>14044400</t>
  </si>
  <si>
    <t>14044500</t>
  </si>
  <si>
    <t>14044550</t>
  </si>
  <si>
    <t>14044600</t>
  </si>
  <si>
    <t>14044700</t>
  </si>
  <si>
    <t>14044800</t>
  </si>
  <si>
    <t>14045000</t>
  </si>
  <si>
    <t>14045010</t>
  </si>
  <si>
    <t>14045100</t>
  </si>
  <si>
    <t>14045200</t>
  </si>
  <si>
    <t>14045300</t>
  </si>
  <si>
    <t>14045400</t>
  </si>
  <si>
    <t>14045500</t>
  </si>
  <si>
    <t>14045600</t>
  </si>
  <si>
    <t>14045800</t>
  </si>
  <si>
    <t>14046600</t>
  </si>
  <si>
    <t>14045900</t>
  </si>
  <si>
    <t>14046200</t>
  </si>
  <si>
    <t>14045700</t>
  </si>
  <si>
    <t>14046210</t>
  </si>
  <si>
    <t>14046220</t>
  </si>
  <si>
    <t>14046230</t>
  </si>
  <si>
    <t>14046240</t>
  </si>
  <si>
    <t>14046250</t>
  </si>
  <si>
    <t>14046260</t>
  </si>
  <si>
    <t>14046270</t>
  </si>
  <si>
    <t>14046280</t>
  </si>
  <si>
    <t>14046700</t>
  </si>
  <si>
    <t>1405</t>
  </si>
  <si>
    <t>Other/Markets</t>
  </si>
  <si>
    <t>14050100</t>
  </si>
  <si>
    <t>14050200</t>
  </si>
  <si>
    <t>14050300</t>
  </si>
  <si>
    <t>14050400</t>
  </si>
  <si>
    <t>14050700</t>
  </si>
  <si>
    <t>14050800</t>
  </si>
  <si>
    <t>14051000</t>
  </si>
  <si>
    <t>14051100</t>
  </si>
  <si>
    <t>14051300</t>
  </si>
  <si>
    <t>14051400</t>
  </si>
  <si>
    <t>14051500</t>
  </si>
  <si>
    <t>14051600</t>
  </si>
  <si>
    <t>14051610</t>
  </si>
  <si>
    <t>14051700</t>
  </si>
  <si>
    <t>14051800</t>
  </si>
  <si>
    <t>14051900</t>
  </si>
  <si>
    <t>14052000</t>
  </si>
  <si>
    <t>14052100</t>
  </si>
  <si>
    <t>14052200</t>
  </si>
  <si>
    <t>14052300</t>
  </si>
  <si>
    <t>14052500</t>
  </si>
  <si>
    <t>14052600</t>
  </si>
  <si>
    <t>14052700</t>
  </si>
  <si>
    <t>14052800</t>
  </si>
  <si>
    <t>14052900</t>
  </si>
  <si>
    <t>14053000</t>
  </si>
  <si>
    <t>14053100</t>
  </si>
  <si>
    <t>14053200</t>
  </si>
  <si>
    <t>14053300</t>
  </si>
  <si>
    <t>14053400</t>
  </si>
  <si>
    <t>14053500</t>
  </si>
  <si>
    <t>14053600</t>
  </si>
  <si>
    <t>14053700</t>
  </si>
  <si>
    <t>14053900</t>
  </si>
  <si>
    <t>14054000</t>
  </si>
  <si>
    <t>14054100</t>
  </si>
  <si>
    <t>14054110</t>
  </si>
  <si>
    <t>14054200</t>
  </si>
  <si>
    <t>14054300</t>
  </si>
  <si>
    <t>14054400</t>
  </si>
  <si>
    <t>14054500</t>
  </si>
  <si>
    <t>14054550</t>
  </si>
  <si>
    <t>14054600</t>
  </si>
  <si>
    <t>14054700</t>
  </si>
  <si>
    <t>14054800</t>
  </si>
  <si>
    <t>14055000</t>
  </si>
  <si>
    <t>14055010</t>
  </si>
  <si>
    <t>14055100</t>
  </si>
  <si>
    <t>14055200</t>
  </si>
  <si>
    <t>14055300</t>
  </si>
  <si>
    <t>14055400</t>
  </si>
  <si>
    <t>14055500</t>
  </si>
  <si>
    <t>14055600</t>
  </si>
  <si>
    <t>14055800</t>
  </si>
  <si>
    <t>14056600</t>
  </si>
  <si>
    <t>14055900</t>
  </si>
  <si>
    <t>14056200</t>
  </si>
  <si>
    <t>14055700</t>
  </si>
  <si>
    <t>GT484</t>
  </si>
  <si>
    <t>04012300</t>
  </si>
  <si>
    <t>04012500</t>
  </si>
  <si>
    <t>04012600</t>
  </si>
  <si>
    <t>04012700</t>
  </si>
  <si>
    <t>04012800</t>
  </si>
  <si>
    <t>04012900</t>
  </si>
  <si>
    <t>04013000</t>
  </si>
  <si>
    <t>04013100</t>
  </si>
  <si>
    <t>04013200</t>
  </si>
  <si>
    <t>04013300</t>
  </si>
  <si>
    <t>04013400</t>
  </si>
  <si>
    <t>04013500</t>
  </si>
  <si>
    <t>04013600</t>
  </si>
  <si>
    <t>04013700</t>
  </si>
  <si>
    <t>04013900</t>
  </si>
  <si>
    <t>04014000</t>
  </si>
  <si>
    <t>04014100</t>
  </si>
  <si>
    <t>04014110</t>
  </si>
  <si>
    <t>04014200</t>
  </si>
  <si>
    <t>04014300</t>
  </si>
  <si>
    <t>04014400</t>
  </si>
  <si>
    <t>04014500</t>
  </si>
  <si>
    <t>04014550</t>
  </si>
  <si>
    <t>04014600</t>
  </si>
  <si>
    <t>04014700</t>
  </si>
  <si>
    <t>04014800</t>
  </si>
  <si>
    <t>04015000</t>
  </si>
  <si>
    <t>04015010</t>
  </si>
  <si>
    <t>04015100</t>
  </si>
  <si>
    <t>04015200</t>
  </si>
  <si>
    <t>04015300</t>
  </si>
  <si>
    <t>04015400</t>
  </si>
  <si>
    <t>04015500</t>
  </si>
  <si>
    <t>04015600</t>
  </si>
  <si>
    <t>04015800</t>
  </si>
  <si>
    <t>04016600</t>
  </si>
  <si>
    <t>04015900</t>
  </si>
  <si>
    <t>04016200</t>
  </si>
  <si>
    <t>04015700</t>
  </si>
  <si>
    <t>04016210</t>
  </si>
  <si>
    <t>04016220</t>
  </si>
  <si>
    <t>04016230</t>
  </si>
  <si>
    <t>04016240</t>
  </si>
  <si>
    <t>04016250</t>
  </si>
  <si>
    <t>04016260</t>
  </si>
  <si>
    <t>04016270</t>
  </si>
  <si>
    <t>04016280</t>
  </si>
  <si>
    <t>04016700</t>
  </si>
  <si>
    <t>0402</t>
  </si>
  <si>
    <t>Health/Ambulance</t>
  </si>
  <si>
    <t>04020100</t>
  </si>
  <si>
    <t>04020200</t>
  </si>
  <si>
    <t>04020300</t>
  </si>
  <si>
    <t>04020400</t>
  </si>
  <si>
    <t>04020700</t>
  </si>
  <si>
    <t>04020800</t>
  </si>
  <si>
    <t>04021000</t>
  </si>
  <si>
    <t>04021100</t>
  </si>
  <si>
    <t>04021300</t>
  </si>
  <si>
    <t>04021400</t>
  </si>
  <si>
    <t>04021500</t>
  </si>
  <si>
    <t>04021600</t>
  </si>
  <si>
    <t>04021610</t>
  </si>
  <si>
    <t>04021700</t>
  </si>
  <si>
    <t>04021800</t>
  </si>
  <si>
    <t>04021900</t>
  </si>
  <si>
    <t>04022000</t>
  </si>
  <si>
    <t>04022100</t>
  </si>
  <si>
    <t>04022200</t>
  </si>
  <si>
    <t>04022300</t>
  </si>
  <si>
    <t>04022500</t>
  </si>
  <si>
    <t>04022600</t>
  </si>
  <si>
    <t>04022700</t>
  </si>
  <si>
    <t>04022800</t>
  </si>
  <si>
    <t>04022900</t>
  </si>
  <si>
    <t>04023000</t>
  </si>
  <si>
    <t>04023100</t>
  </si>
  <si>
    <t>04023200</t>
  </si>
  <si>
    <t>04023300</t>
  </si>
  <si>
    <t>04023400</t>
  </si>
  <si>
    <t>04023500</t>
  </si>
  <si>
    <t>04023600</t>
  </si>
  <si>
    <t>04023700</t>
  </si>
  <si>
    <t>04023900</t>
  </si>
  <si>
    <t>04024000</t>
  </si>
  <si>
    <t>04024100</t>
  </si>
  <si>
    <t>04024110</t>
  </si>
  <si>
    <t>04024200</t>
  </si>
  <si>
    <t>04024300</t>
  </si>
  <si>
    <t>04024400</t>
  </si>
  <si>
    <t>04024500</t>
  </si>
  <si>
    <t>04024550</t>
  </si>
  <si>
    <t>04024600</t>
  </si>
  <si>
    <t>04024700</t>
  </si>
  <si>
    <t>04024800</t>
  </si>
  <si>
    <t>04025000</t>
  </si>
  <si>
    <t>04025010</t>
  </si>
  <si>
    <t>04025100</t>
  </si>
  <si>
    <t>04025200</t>
  </si>
  <si>
    <t>04025300</t>
  </si>
  <si>
    <t>04025400</t>
  </si>
  <si>
    <t>04025500</t>
  </si>
  <si>
    <t>04025600</t>
  </si>
  <si>
    <t>04025800</t>
  </si>
  <si>
    <t>04026600</t>
  </si>
  <si>
    <t>04025900</t>
  </si>
  <si>
    <t>04026200</t>
  </si>
  <si>
    <t>04025700</t>
  </si>
  <si>
    <t>04026210</t>
  </si>
  <si>
    <t>04026220</t>
  </si>
  <si>
    <t>04026230</t>
  </si>
  <si>
    <t>04026240</t>
  </si>
  <si>
    <t>04026250</t>
  </si>
  <si>
    <t>04026260</t>
  </si>
  <si>
    <t>04026270</t>
  </si>
  <si>
    <t>04026280</t>
  </si>
  <si>
    <t>04026700</t>
  </si>
  <si>
    <t>0403</t>
  </si>
  <si>
    <t>Health/Other</t>
  </si>
  <si>
    <t>04030100</t>
  </si>
  <si>
    <t>04030200</t>
  </si>
  <si>
    <t>04030300</t>
  </si>
  <si>
    <t>04030400</t>
  </si>
  <si>
    <t>04030700</t>
  </si>
  <si>
    <t>04030800</t>
  </si>
  <si>
    <t>04031000</t>
  </si>
  <si>
    <t>04031100</t>
  </si>
  <si>
    <t>04031300</t>
  </si>
  <si>
    <t>04031400</t>
  </si>
  <si>
    <t>04031500</t>
  </si>
  <si>
    <t>04031600</t>
  </si>
  <si>
    <t>04031610</t>
  </si>
  <si>
    <t>04031700</t>
  </si>
  <si>
    <t>04031800</t>
  </si>
  <si>
    <t>04031900</t>
  </si>
  <si>
    <t>04032000</t>
  </si>
  <si>
    <t>04032100</t>
  </si>
  <si>
    <t>04032200</t>
  </si>
  <si>
    <t>04032300</t>
  </si>
  <si>
    <t>04032500</t>
  </si>
  <si>
    <t>04032600</t>
  </si>
  <si>
    <t>04032700</t>
  </si>
  <si>
    <t>04032800</t>
  </si>
  <si>
    <t>04032900</t>
  </si>
  <si>
    <t>04033000</t>
  </si>
  <si>
    <t>04033100</t>
  </si>
  <si>
    <t>04033200</t>
  </si>
  <si>
    <t>04033300</t>
  </si>
  <si>
    <t>04033400</t>
  </si>
  <si>
    <t>04033500</t>
  </si>
  <si>
    <t>04033600</t>
  </si>
  <si>
    <t>04033700</t>
  </si>
  <si>
    <t>04033900</t>
  </si>
  <si>
    <t>04034000</t>
  </si>
  <si>
    <t>04034100</t>
  </si>
  <si>
    <t>04034110</t>
  </si>
  <si>
    <t>04034200</t>
  </si>
  <si>
    <t>04034300</t>
  </si>
  <si>
    <t>04034400</t>
  </si>
  <si>
    <t>04034500</t>
  </si>
  <si>
    <t>04034550</t>
  </si>
  <si>
    <t>04034600</t>
  </si>
  <si>
    <t>04034700</t>
  </si>
  <si>
    <t>04034800</t>
  </si>
  <si>
    <t>04035000</t>
  </si>
  <si>
    <t>04035010</t>
  </si>
  <si>
    <t>04035100</t>
  </si>
  <si>
    <t>04035200</t>
  </si>
  <si>
    <t>04035300</t>
  </si>
  <si>
    <t>04035400</t>
  </si>
  <si>
    <t>04035500</t>
  </si>
  <si>
    <t>04035600</t>
  </si>
  <si>
    <t>04035800</t>
  </si>
  <si>
    <t>04036600</t>
  </si>
  <si>
    <t>04035900</t>
  </si>
  <si>
    <t>04036200</t>
  </si>
  <si>
    <t>04035700</t>
  </si>
  <si>
    <t>04036210</t>
  </si>
  <si>
    <t>04036220</t>
  </si>
  <si>
    <t>04036230</t>
  </si>
  <si>
    <t>04036240</t>
  </si>
  <si>
    <t>04036250</t>
  </si>
  <si>
    <t>04036260</t>
  </si>
  <si>
    <t>04036270</t>
  </si>
  <si>
    <t>04036280</t>
  </si>
  <si>
    <t>04036700</t>
  </si>
  <si>
    <t>0404</t>
  </si>
  <si>
    <t>Health/No Split Total</t>
  </si>
  <si>
    <t>04040100</t>
  </si>
  <si>
    <t>04040200</t>
  </si>
  <si>
    <t>04040300</t>
  </si>
  <si>
    <t>04040400</t>
  </si>
  <si>
    <t>04040700</t>
  </si>
  <si>
    <t>04040800</t>
  </si>
  <si>
    <t>04041000</t>
  </si>
  <si>
    <t>04041100</t>
  </si>
  <si>
    <t>04041300</t>
  </si>
  <si>
    <t>04041400</t>
  </si>
  <si>
    <t>04041500</t>
  </si>
  <si>
    <t>04041600</t>
  </si>
  <si>
    <t>04041610</t>
  </si>
  <si>
    <t>04041700</t>
  </si>
  <si>
    <t>04041800</t>
  </si>
  <si>
    <t>04041900</t>
  </si>
  <si>
    <t>04042000</t>
  </si>
  <si>
    <t>04042100</t>
  </si>
  <si>
    <t>04042200</t>
  </si>
  <si>
    <t>04042300</t>
  </si>
  <si>
    <t>04042500</t>
  </si>
  <si>
    <t>04042600</t>
  </si>
  <si>
    <t>04042700</t>
  </si>
  <si>
    <t>04042800</t>
  </si>
  <si>
    <t>04042900</t>
  </si>
  <si>
    <t>04043000</t>
  </si>
  <si>
    <t>04043100</t>
  </si>
  <si>
    <t>04043200</t>
  </si>
  <si>
    <t>04043300</t>
  </si>
  <si>
    <t>04043400</t>
  </si>
  <si>
    <t>04043500</t>
  </si>
  <si>
    <t>04043600</t>
  </si>
  <si>
    <t>04043700</t>
  </si>
  <si>
    <t>04043900</t>
  </si>
  <si>
    <t>04044000</t>
  </si>
  <si>
    <t>04044100</t>
  </si>
  <si>
    <t>04044110</t>
  </si>
  <si>
    <t>04044200</t>
  </si>
  <si>
    <t>04044300</t>
  </si>
  <si>
    <t>04044400</t>
  </si>
  <si>
    <t>04044500</t>
  </si>
  <si>
    <t>04044550</t>
  </si>
  <si>
    <t>04044600</t>
  </si>
  <si>
    <t>04044700</t>
  </si>
  <si>
    <t>04044800</t>
  </si>
  <si>
    <t>04045000</t>
  </si>
  <si>
    <t>04045010</t>
  </si>
  <si>
    <t>04045100</t>
  </si>
  <si>
    <t>04045200</t>
  </si>
  <si>
    <t>04045300</t>
  </si>
  <si>
    <t>04045400</t>
  </si>
  <si>
    <t>04045500</t>
  </si>
  <si>
    <t>04045600</t>
  </si>
  <si>
    <t>04045800</t>
  </si>
  <si>
    <t>04046600</t>
  </si>
  <si>
    <t>04045900</t>
  </si>
  <si>
    <t>04046200</t>
  </si>
  <si>
    <t>04045700</t>
  </si>
  <si>
    <t>04046210</t>
  </si>
  <si>
    <t>04046220</t>
  </si>
  <si>
    <t>04046230</t>
  </si>
  <si>
    <t>04046240</t>
  </si>
  <si>
    <t>04046250</t>
  </si>
  <si>
    <t>04046260</t>
  </si>
  <si>
    <t>04046270</t>
  </si>
  <si>
    <t>04046280</t>
  </si>
  <si>
    <t>04046700</t>
  </si>
  <si>
    <t>0501</t>
  </si>
  <si>
    <t>Comm. &amp; Social/Libraries and Archives</t>
  </si>
  <si>
    <t>05010100</t>
  </si>
  <si>
    <t>05010200</t>
  </si>
  <si>
    <t>05010300</t>
  </si>
  <si>
    <t>05010400</t>
  </si>
  <si>
    <t>05010700</t>
  </si>
  <si>
    <t>05010800</t>
  </si>
  <si>
    <t>05011000</t>
  </si>
  <si>
    <t>05011100</t>
  </si>
  <si>
    <t>05011300</t>
  </si>
  <si>
    <t>05011400</t>
  </si>
  <si>
    <t>05011500</t>
  </si>
  <si>
    <t>05011600</t>
  </si>
  <si>
    <t>05011610</t>
  </si>
  <si>
    <t>05011700</t>
  </si>
  <si>
    <t>05011800</t>
  </si>
  <si>
    <t>05011900</t>
  </si>
  <si>
    <t>05012000</t>
  </si>
  <si>
    <t>05012100</t>
  </si>
  <si>
    <t>05012200</t>
  </si>
  <si>
    <t>05012300</t>
  </si>
  <si>
    <t>05012500</t>
  </si>
  <si>
    <t>05012600</t>
  </si>
  <si>
    <t>05012700</t>
  </si>
  <si>
    <t>05012800</t>
  </si>
  <si>
    <t>05012900</t>
  </si>
  <si>
    <t>05013000</t>
  </si>
  <si>
    <t>05013100</t>
  </si>
  <si>
    <t>05013200</t>
  </si>
  <si>
    <t>05013300</t>
  </si>
  <si>
    <t>05013400</t>
  </si>
  <si>
    <t>05013500</t>
  </si>
  <si>
    <t>05013600</t>
  </si>
  <si>
    <t>05013700</t>
  </si>
  <si>
    <t>05013900</t>
  </si>
  <si>
    <t>05014000</t>
  </si>
  <si>
    <t>05014100</t>
  </si>
  <si>
    <t>05014110</t>
  </si>
  <si>
    <t>05014200</t>
  </si>
  <si>
    <t>05014300</t>
  </si>
  <si>
    <t>05014400</t>
  </si>
  <si>
    <t>05014500</t>
  </si>
  <si>
    <t>05014550</t>
  </si>
  <si>
    <t>05014600</t>
  </si>
  <si>
    <t>05014700</t>
  </si>
  <si>
    <t>05014800</t>
  </si>
  <si>
    <t>05015000</t>
  </si>
  <si>
    <t>05015010</t>
  </si>
  <si>
    <t>05015100</t>
  </si>
  <si>
    <t>05015200</t>
  </si>
  <si>
    <t>05015300</t>
  </si>
  <si>
    <t>05015400</t>
  </si>
  <si>
    <t>05015500</t>
  </si>
  <si>
    <t>05015600</t>
  </si>
  <si>
    <t>05015800</t>
  </si>
  <si>
    <t>05016600</t>
  </si>
  <si>
    <t>05015900</t>
  </si>
  <si>
    <t>05016200</t>
  </si>
  <si>
    <t>05015700</t>
  </si>
  <si>
    <t>05016210</t>
  </si>
  <si>
    <t>05016220</t>
  </si>
  <si>
    <t>05016230</t>
  </si>
  <si>
    <t>05016240</t>
  </si>
  <si>
    <t>05016250</t>
  </si>
  <si>
    <t>05016260</t>
  </si>
  <si>
    <t>05016270</t>
  </si>
  <si>
    <t>05016280</t>
  </si>
  <si>
    <t>05016700</t>
  </si>
  <si>
    <t>0502</t>
  </si>
  <si>
    <t>Comm. &amp; Social/Museums &amp; Art Galleries etc</t>
  </si>
  <si>
    <t>05020100</t>
  </si>
  <si>
    <t>05020200</t>
  </si>
  <si>
    <t>05020300</t>
  </si>
  <si>
    <t>05020400</t>
  </si>
  <si>
    <t>05020700</t>
  </si>
  <si>
    <t>05020800</t>
  </si>
  <si>
    <t>05021000</t>
  </si>
  <si>
    <t>05021100</t>
  </si>
  <si>
    <t>05021300</t>
  </si>
  <si>
    <t>05021400</t>
  </si>
  <si>
    <t>05021500</t>
  </si>
  <si>
    <t>05021600</t>
  </si>
  <si>
    <t>05021610</t>
  </si>
  <si>
    <t>05021700</t>
  </si>
  <si>
    <t>05021800</t>
  </si>
  <si>
    <t>05021900</t>
  </si>
  <si>
    <t>05022000</t>
  </si>
  <si>
    <t>05022100</t>
  </si>
  <si>
    <t>05022200</t>
  </si>
  <si>
    <t>05022300</t>
  </si>
  <si>
    <t>05022500</t>
  </si>
  <si>
    <t>05022600</t>
  </si>
  <si>
    <t>05022700</t>
  </si>
  <si>
    <t>05022800</t>
  </si>
  <si>
    <t>05022900</t>
  </si>
  <si>
    <t>05023000</t>
  </si>
  <si>
    <t>05023100</t>
  </si>
  <si>
    <t>05023200</t>
  </si>
  <si>
    <t>05023300</t>
  </si>
  <si>
    <t>05023400</t>
  </si>
  <si>
    <t>05023500</t>
  </si>
  <si>
    <t>05023600</t>
  </si>
  <si>
    <t>05023700</t>
  </si>
  <si>
    <t>05023900</t>
  </si>
  <si>
    <t>05024000</t>
  </si>
  <si>
    <t>05024100</t>
  </si>
  <si>
    <t>05024110</t>
  </si>
  <si>
    <t>05024200</t>
  </si>
  <si>
    <t>05024300</t>
  </si>
  <si>
    <t>05024400</t>
  </si>
  <si>
    <t>05024500</t>
  </si>
  <si>
    <t>05024550</t>
  </si>
  <si>
    <t>05024600</t>
  </si>
  <si>
    <t>05024700</t>
  </si>
  <si>
    <t>05024800</t>
  </si>
  <si>
    <t>05025000</t>
  </si>
  <si>
    <t>05025010</t>
  </si>
  <si>
    <t>05025100</t>
  </si>
  <si>
    <t>05025200</t>
  </si>
  <si>
    <t>05025300</t>
  </si>
  <si>
    <t>05025400</t>
  </si>
  <si>
    <t>05025500</t>
  </si>
  <si>
    <t>05025600</t>
  </si>
  <si>
    <t>05025800</t>
  </si>
  <si>
    <t>05026600</t>
  </si>
  <si>
    <t>05025900</t>
  </si>
  <si>
    <t>05026200</t>
  </si>
  <si>
    <t>05025700</t>
  </si>
  <si>
    <t>05026210</t>
  </si>
  <si>
    <t>05026220</t>
  </si>
  <si>
    <t>05026230</t>
  </si>
  <si>
    <t>05026240</t>
  </si>
  <si>
    <t>05026250</t>
  </si>
  <si>
    <t>05026260</t>
  </si>
  <si>
    <t>05026270</t>
  </si>
  <si>
    <t>05026280</t>
  </si>
  <si>
    <t>05026700</t>
  </si>
  <si>
    <t>0503</t>
  </si>
  <si>
    <t>Comm. &amp; Social/Community Halls and Facilities</t>
  </si>
  <si>
    <t>05030100</t>
  </si>
  <si>
    <t>05030200</t>
  </si>
  <si>
    <t>05030300</t>
  </si>
  <si>
    <t>05030400</t>
  </si>
  <si>
    <t>05030700</t>
  </si>
  <si>
    <t>05030800</t>
  </si>
  <si>
    <t>05031000</t>
  </si>
  <si>
    <t>05031100</t>
  </si>
  <si>
    <t>05031300</t>
  </si>
  <si>
    <t>05031400</t>
  </si>
  <si>
    <t>05031500</t>
  </si>
  <si>
    <t>05031600</t>
  </si>
  <si>
    <t>05031610</t>
  </si>
  <si>
    <t>05031700</t>
  </si>
  <si>
    <t>05031800</t>
  </si>
  <si>
    <t>05031900</t>
  </si>
  <si>
    <t>05032000</t>
  </si>
  <si>
    <t>05032100</t>
  </si>
  <si>
    <t>05032200</t>
  </si>
  <si>
    <t>05032300</t>
  </si>
  <si>
    <t>05032500</t>
  </si>
  <si>
    <t>05032600</t>
  </si>
  <si>
    <t>05032700</t>
  </si>
  <si>
    <t>05032800</t>
  </si>
  <si>
    <t>05032900</t>
  </si>
  <si>
    <t>05033000</t>
  </si>
  <si>
    <t>05033100</t>
  </si>
  <si>
    <t>05033200</t>
  </si>
  <si>
    <t>05033300</t>
  </si>
  <si>
    <t>05033400</t>
  </si>
  <si>
    <t>05033500</t>
  </si>
  <si>
    <t>05033600</t>
  </si>
  <si>
    <t>05033700</t>
  </si>
  <si>
    <t>05033900</t>
  </si>
  <si>
    <t>05034000</t>
  </si>
  <si>
    <t>05034100</t>
  </si>
  <si>
    <t>05034110</t>
  </si>
  <si>
    <t>05034200</t>
  </si>
  <si>
    <t>05034300</t>
  </si>
  <si>
    <t>05034400</t>
  </si>
  <si>
    <t>05034500</t>
  </si>
  <si>
    <t>05034550</t>
  </si>
  <si>
    <t>05034600</t>
  </si>
  <si>
    <t>05034700</t>
  </si>
  <si>
    <t>05034800</t>
  </si>
  <si>
    <t>05035000</t>
  </si>
  <si>
    <t>05035010</t>
  </si>
  <si>
    <t>05035100</t>
  </si>
  <si>
    <t>05035200</t>
  </si>
  <si>
    <t>05035300</t>
  </si>
  <si>
    <t>05035400</t>
  </si>
  <si>
    <t>05035500</t>
  </si>
  <si>
    <t>05035600</t>
  </si>
  <si>
    <t>05035800</t>
  </si>
  <si>
    <t>05036600</t>
  </si>
  <si>
    <t>05035900</t>
  </si>
  <si>
    <t>05036200</t>
  </si>
  <si>
    <t>05035700</t>
  </si>
  <si>
    <t>05036210</t>
  </si>
  <si>
    <t>05036220</t>
  </si>
  <si>
    <t>05036230</t>
  </si>
  <si>
    <t>05036240</t>
  </si>
  <si>
    <t>05036250</t>
  </si>
  <si>
    <t>05036260</t>
  </si>
  <si>
    <t>05036270</t>
  </si>
  <si>
    <t>05036280</t>
  </si>
  <si>
    <t>05036700</t>
  </si>
  <si>
    <t>0504</t>
  </si>
  <si>
    <t>Comm. &amp; Social/Cemeteries &amp; Crematoriums</t>
  </si>
  <si>
    <t>05040100</t>
  </si>
  <si>
    <t>05040200</t>
  </si>
  <si>
    <t>05040300</t>
  </si>
  <si>
    <t>05040400</t>
  </si>
  <si>
    <t>05040700</t>
  </si>
  <si>
    <t>05040800</t>
  </si>
  <si>
    <t>05041000</t>
  </si>
  <si>
    <t>05041100</t>
  </si>
  <si>
    <t>05041300</t>
  </si>
  <si>
    <t>05041400</t>
  </si>
  <si>
    <t>05041500</t>
  </si>
  <si>
    <t>05041600</t>
  </si>
  <si>
    <t>05041610</t>
  </si>
  <si>
    <t>05041700</t>
  </si>
  <si>
    <t>05041800</t>
  </si>
  <si>
    <t>05041900</t>
  </si>
  <si>
    <t>05042000</t>
  </si>
  <si>
    <t>05042100</t>
  </si>
  <si>
    <t>05042200</t>
  </si>
  <si>
    <t>05042300</t>
  </si>
  <si>
    <t>05042500</t>
  </si>
  <si>
    <t>05042600</t>
  </si>
  <si>
    <t>05042700</t>
  </si>
  <si>
    <t>05042800</t>
  </si>
  <si>
    <t>05042900</t>
  </si>
  <si>
    <t>05043000</t>
  </si>
  <si>
    <t>05043100</t>
  </si>
  <si>
    <t>05043200</t>
  </si>
  <si>
    <t>05043300</t>
  </si>
  <si>
    <t>05043400</t>
  </si>
  <si>
    <t>05043500</t>
  </si>
  <si>
    <t>05043600</t>
  </si>
  <si>
    <t>05043700</t>
  </si>
  <si>
    <t>05043900</t>
  </si>
  <si>
    <t>05044000</t>
  </si>
  <si>
    <t>05044100</t>
  </si>
  <si>
    <t>05044110</t>
  </si>
  <si>
    <t>05044200</t>
  </si>
  <si>
    <t>05044300</t>
  </si>
  <si>
    <t>05044400</t>
  </si>
  <si>
    <t>05044500</t>
  </si>
  <si>
    <t>05044550</t>
  </si>
  <si>
    <t>05044600</t>
  </si>
  <si>
    <t>05044700</t>
  </si>
  <si>
    <t>05044800</t>
  </si>
  <si>
    <t>05045000</t>
  </si>
  <si>
    <t>05045010</t>
  </si>
  <si>
    <t>05045100</t>
  </si>
  <si>
    <t>05045200</t>
  </si>
  <si>
    <t>05045300</t>
  </si>
  <si>
    <t>05045400</t>
  </si>
  <si>
    <t>05045500</t>
  </si>
  <si>
    <t>05045600</t>
  </si>
  <si>
    <t>05045800</t>
  </si>
  <si>
    <t>05046600</t>
  </si>
  <si>
    <t>05045900</t>
  </si>
  <si>
    <t>05046200</t>
  </si>
  <si>
    <t>05045700</t>
  </si>
  <si>
    <t>05046210</t>
  </si>
  <si>
    <t>05046220</t>
  </si>
  <si>
    <t>05046230</t>
  </si>
  <si>
    <t>05046240</t>
  </si>
  <si>
    <t>05046250</t>
  </si>
  <si>
    <t>05046260</t>
  </si>
  <si>
    <t>05046270</t>
  </si>
  <si>
    <t>05046280</t>
  </si>
  <si>
    <t>05046700</t>
  </si>
  <si>
    <t>0505</t>
  </si>
  <si>
    <t>Community &amp; Social Services/Child Care</t>
  </si>
  <si>
    <t>05050100</t>
  </si>
  <si>
    <t>05050200</t>
  </si>
  <si>
    <t>05050300</t>
  </si>
  <si>
    <t>05050400</t>
  </si>
  <si>
    <t>05050700</t>
  </si>
  <si>
    <t>05050800</t>
  </si>
  <si>
    <t>05051000</t>
  </si>
  <si>
    <t>05051100</t>
  </si>
  <si>
    <t>05051300</t>
  </si>
  <si>
    <t>05051400</t>
  </si>
  <si>
    <t>05051500</t>
  </si>
  <si>
    <t>05051600</t>
  </si>
  <si>
    <t>05051610</t>
  </si>
  <si>
    <t>05051700</t>
  </si>
  <si>
    <t>05051800</t>
  </si>
  <si>
    <t>05051900</t>
  </si>
  <si>
    <t>05052000</t>
  </si>
  <si>
    <t>05052100</t>
  </si>
  <si>
    <t>05052200</t>
  </si>
  <si>
    <t>05052300</t>
  </si>
  <si>
    <t>05052500</t>
  </si>
  <si>
    <t>05052600</t>
  </si>
  <si>
    <t>05052700</t>
  </si>
  <si>
    <t>05052800</t>
  </si>
  <si>
    <t>05052900</t>
  </si>
  <si>
    <t>05053000</t>
  </si>
  <si>
    <t>05053100</t>
  </si>
  <si>
    <t>05053200</t>
  </si>
  <si>
    <t>05053300</t>
  </si>
  <si>
    <t>05053400</t>
  </si>
  <si>
    <t>05053500</t>
  </si>
  <si>
    <t>05053600</t>
  </si>
  <si>
    <t>05053700</t>
  </si>
  <si>
    <t>05053900</t>
  </si>
  <si>
    <t>05054000</t>
  </si>
  <si>
    <t>05054100</t>
  </si>
  <si>
    <t>05054110</t>
  </si>
  <si>
    <t>05054200</t>
  </si>
  <si>
    <t>05054300</t>
  </si>
  <si>
    <t>05054400</t>
  </si>
  <si>
    <t>05054500</t>
  </si>
  <si>
    <t>05054550</t>
  </si>
  <si>
    <t>05054600</t>
  </si>
  <si>
    <t>05054700</t>
  </si>
  <si>
    <t>05054800</t>
  </si>
  <si>
    <t>05055000</t>
  </si>
  <si>
    <t>05055010</t>
  </si>
  <si>
    <t>05055100</t>
  </si>
  <si>
    <t>05055200</t>
  </si>
  <si>
    <t>05055300</t>
  </si>
  <si>
    <t>05055400</t>
  </si>
  <si>
    <t>05055500</t>
  </si>
  <si>
    <t>05055600</t>
  </si>
  <si>
    <t>05055800</t>
  </si>
  <si>
    <t>05056600</t>
  </si>
  <si>
    <t>05055900</t>
  </si>
  <si>
    <t>05056200</t>
  </si>
  <si>
    <t>05055700</t>
  </si>
  <si>
    <t>05056210</t>
  </si>
  <si>
    <t>05056220</t>
  </si>
  <si>
    <t>05056230</t>
  </si>
  <si>
    <t>05056240</t>
  </si>
  <si>
    <t>05056250</t>
  </si>
  <si>
    <t>05056260</t>
  </si>
  <si>
    <t>05056270</t>
  </si>
  <si>
    <t>05056280</t>
  </si>
  <si>
    <t>05056700</t>
  </si>
  <si>
    <t>0501300</t>
  </si>
  <si>
    <t>0501400</t>
  </si>
  <si>
    <t>0501500</t>
  </si>
  <si>
    <t>0501600</t>
  </si>
  <si>
    <t>0501610</t>
  </si>
  <si>
    <t>0501700</t>
  </si>
  <si>
    <t>0501800</t>
  </si>
  <si>
    <t>0501900</t>
  </si>
  <si>
    <t>0502000</t>
  </si>
  <si>
    <t>0502100</t>
  </si>
  <si>
    <t>0502200</t>
  </si>
  <si>
    <t>0502300</t>
  </si>
  <si>
    <t>0502500</t>
  </si>
  <si>
    <t>0502600</t>
  </si>
  <si>
    <t>0502700</t>
  </si>
  <si>
    <t>0502800</t>
  </si>
  <si>
    <t>0502900</t>
  </si>
  <si>
    <t>0503000</t>
  </si>
  <si>
    <t>0503100</t>
  </si>
  <si>
    <t>0503200</t>
  </si>
  <si>
    <t>0503300</t>
  </si>
  <si>
    <t>0503400</t>
  </si>
  <si>
    <t>0503500</t>
  </si>
  <si>
    <t>0503600</t>
  </si>
  <si>
    <t>0503700</t>
  </si>
  <si>
    <t>0503900</t>
  </si>
  <si>
    <t>0504000</t>
  </si>
  <si>
    <t>0504100</t>
  </si>
  <si>
    <t>0504110</t>
  </si>
  <si>
    <t>0504200</t>
  </si>
  <si>
    <t>0504300</t>
  </si>
  <si>
    <t>0504400</t>
  </si>
  <si>
    <t>0504500</t>
  </si>
  <si>
    <t>0504550</t>
  </si>
  <si>
    <t>0504600</t>
  </si>
  <si>
    <t>0504700</t>
  </si>
  <si>
    <t>0504800</t>
  </si>
  <si>
    <t>0505000</t>
  </si>
  <si>
    <t>0505010</t>
  </si>
  <si>
    <t>0505100</t>
  </si>
  <si>
    <t>0505200</t>
  </si>
  <si>
    <t>0505300</t>
  </si>
  <si>
    <t>0505400</t>
  </si>
  <si>
    <t>0505500</t>
  </si>
  <si>
    <t>0505600</t>
  </si>
  <si>
    <t>0505800</t>
  </si>
  <si>
    <t>0506600</t>
  </si>
  <si>
    <t>0505900</t>
  </si>
  <si>
    <t>0506200</t>
  </si>
  <si>
    <t>0505700</t>
  </si>
  <si>
    <t>0506210</t>
  </si>
  <si>
    <t>0506220</t>
  </si>
  <si>
    <t>0506230</t>
  </si>
  <si>
    <t>0506240</t>
  </si>
  <si>
    <t>0506250</t>
  </si>
  <si>
    <t>0506260</t>
  </si>
  <si>
    <t>0506270</t>
  </si>
  <si>
    <t>0506280</t>
  </si>
  <si>
    <t>0506700</t>
  </si>
  <si>
    <t>0600100</t>
  </si>
  <si>
    <t>0600200</t>
  </si>
  <si>
    <t>0600300</t>
  </si>
  <si>
    <t>0600400</t>
  </si>
  <si>
    <t>0600700</t>
  </si>
  <si>
    <t>0600800</t>
  </si>
  <si>
    <t>0601000</t>
  </si>
  <si>
    <t>0601100</t>
  </si>
  <si>
    <t>0601300</t>
  </si>
  <si>
    <t>0601400</t>
  </si>
  <si>
    <t>0601500</t>
  </si>
  <si>
    <t>0601600</t>
  </si>
  <si>
    <t>0601610</t>
  </si>
  <si>
    <t>0601700</t>
  </si>
  <si>
    <t>0601800</t>
  </si>
  <si>
    <t>0601900</t>
  </si>
  <si>
    <t>0602000</t>
  </si>
  <si>
    <t>0602100</t>
  </si>
  <si>
    <t>0602200</t>
  </si>
  <si>
    <t>0602300</t>
  </si>
  <si>
    <t>0602500</t>
  </si>
  <si>
    <t>0602600</t>
  </si>
  <si>
    <t>0602700</t>
  </si>
  <si>
    <t>0602800</t>
  </si>
  <si>
    <t>0602900</t>
  </si>
  <si>
    <t>0603000</t>
  </si>
  <si>
    <t>0603100</t>
  </si>
  <si>
    <t>0603200</t>
  </si>
  <si>
    <t>0603300</t>
  </si>
  <si>
    <t>0603400</t>
  </si>
  <si>
    <t>0603500</t>
  </si>
  <si>
    <t>0603600</t>
  </si>
  <si>
    <t>0603700</t>
  </si>
  <si>
    <t>0603900</t>
  </si>
  <si>
    <t>0604000</t>
  </si>
  <si>
    <t>0604100</t>
  </si>
  <si>
    <t>0604110</t>
  </si>
  <si>
    <t>0604200</t>
  </si>
  <si>
    <t>0604300</t>
  </si>
  <si>
    <t>0604400</t>
  </si>
  <si>
    <t>0604500</t>
  </si>
  <si>
    <t>0604550</t>
  </si>
  <si>
    <t>0604600</t>
  </si>
  <si>
    <t>0604700</t>
  </si>
  <si>
    <t>0604800</t>
  </si>
  <si>
    <t>0605000</t>
  </si>
  <si>
    <t>0605010</t>
  </si>
  <si>
    <t>0605100</t>
  </si>
  <si>
    <t>0605200</t>
  </si>
  <si>
    <t>0605300</t>
  </si>
  <si>
    <t>0605400</t>
  </si>
  <si>
    <t>0605500</t>
  </si>
  <si>
    <t>0605600</t>
  </si>
  <si>
    <t>0605800</t>
  </si>
  <si>
    <t>0606600</t>
  </si>
  <si>
    <t>0605900</t>
  </si>
  <si>
    <t>0606200</t>
  </si>
  <si>
    <t>0605700</t>
  </si>
  <si>
    <t>0606210</t>
  </si>
  <si>
    <t>0606220</t>
  </si>
  <si>
    <t>0606230</t>
  </si>
  <si>
    <t>0606240</t>
  </si>
  <si>
    <t>0606250</t>
  </si>
  <si>
    <t>0606260</t>
  </si>
  <si>
    <t>0606270</t>
  </si>
  <si>
    <t>0606280</t>
  </si>
  <si>
    <t>0606700</t>
  </si>
  <si>
    <t>0700100</t>
  </si>
  <si>
    <t>0700200</t>
  </si>
  <si>
    <t>0700300</t>
  </si>
  <si>
    <t>0700400</t>
  </si>
  <si>
    <t>0700700</t>
  </si>
  <si>
    <t>0700800</t>
  </si>
  <si>
    <t>0701000</t>
  </si>
  <si>
    <t>0701100</t>
  </si>
  <si>
    <t>0701300</t>
  </si>
  <si>
    <t>0701400</t>
  </si>
  <si>
    <t>0701500</t>
  </si>
  <si>
    <t>0701600</t>
  </si>
  <si>
    <t>0701610</t>
  </si>
  <si>
    <t>0701700</t>
  </si>
  <si>
    <t>0701800</t>
  </si>
  <si>
    <t>0701900</t>
  </si>
  <si>
    <t>0702000</t>
  </si>
  <si>
    <t>0702100</t>
  </si>
  <si>
    <t>0702200</t>
  </si>
  <si>
    <t>0702300</t>
  </si>
  <si>
    <t>0702500</t>
  </si>
  <si>
    <t>0702600</t>
  </si>
  <si>
    <t>0702700</t>
  </si>
  <si>
    <t>0702800</t>
  </si>
  <si>
    <t>0702900</t>
  </si>
  <si>
    <t>0703000</t>
  </si>
  <si>
    <t>0703100</t>
  </si>
  <si>
    <t>0703200</t>
  </si>
  <si>
    <t>0703300</t>
  </si>
  <si>
    <t>0703400</t>
  </si>
  <si>
    <t>0703500</t>
  </si>
  <si>
    <t>0703600</t>
  </si>
  <si>
    <t>0703700</t>
  </si>
  <si>
    <t>0703900</t>
  </si>
  <si>
    <t>0704000</t>
  </si>
  <si>
    <t>0704100</t>
  </si>
  <si>
    <t>0704110</t>
  </si>
  <si>
    <t>0704200</t>
  </si>
  <si>
    <t>0704300</t>
  </si>
  <si>
    <t>0704400</t>
  </si>
  <si>
    <t>0704500</t>
  </si>
  <si>
    <t>0704550</t>
  </si>
  <si>
    <t>0704600</t>
  </si>
  <si>
    <t>0704700</t>
  </si>
  <si>
    <t>0704800</t>
  </si>
  <si>
    <t>0705000</t>
  </si>
  <si>
    <t>Internal Recoveries (Activity Based Costing Etc)</t>
  </si>
  <si>
    <t>01012500</t>
  </si>
  <si>
    <t>2600</t>
  </si>
  <si>
    <t>Dividends Received - Internal (From Municipal Entities)</t>
  </si>
  <si>
    <t>01012600</t>
  </si>
  <si>
    <t>2700</t>
  </si>
  <si>
    <t>Total Indirect Operating Revenue</t>
  </si>
  <si>
    <t>01012700</t>
  </si>
  <si>
    <t>2800</t>
  </si>
  <si>
    <t>Total Operating Revenue</t>
  </si>
  <si>
    <t>01012800</t>
  </si>
  <si>
    <t>2900</t>
  </si>
  <si>
    <t>OPERATING EXPENDITURE</t>
  </si>
  <si>
    <t>01012900</t>
  </si>
  <si>
    <t>3000</t>
  </si>
  <si>
    <t>Employee Related Costs - Wages &amp; Salaries</t>
  </si>
  <si>
    <t>01013000</t>
  </si>
  <si>
    <t>3100</t>
  </si>
  <si>
    <t>Employee Related Costs - Social Contributions</t>
  </si>
  <si>
    <t>01013100</t>
  </si>
  <si>
    <t>3200</t>
  </si>
  <si>
    <t>Less Employee Costs Capitalised</t>
  </si>
  <si>
    <t>01013200</t>
  </si>
  <si>
    <t>3300</t>
  </si>
  <si>
    <t>Less Employee Costs Allocated To Other Operating Items</t>
  </si>
  <si>
    <t>01013300</t>
  </si>
  <si>
    <t>3400</t>
  </si>
  <si>
    <t>Remuneration Of Councillors</t>
  </si>
  <si>
    <t>01013400</t>
  </si>
  <si>
    <t>3500</t>
  </si>
  <si>
    <t>Debt Impairment</t>
  </si>
  <si>
    <t>01013500</t>
  </si>
  <si>
    <t>3600</t>
  </si>
  <si>
    <t>Collection Costs</t>
  </si>
  <si>
    <t>01013600</t>
  </si>
  <si>
    <t>3700</t>
  </si>
  <si>
    <t>Depreciation and Asset Impairment</t>
  </si>
  <si>
    <t>01013700</t>
  </si>
  <si>
    <t>3900</t>
  </si>
  <si>
    <t>Interest Expense - External Borrowings</t>
  </si>
  <si>
    <t>01013900</t>
  </si>
  <si>
    <t>4000</t>
  </si>
  <si>
    <t>Redemption Payments - External Borrowings (Gamap To Remove)</t>
  </si>
  <si>
    <t>01014000</t>
  </si>
  <si>
    <t>4100</t>
  </si>
  <si>
    <t>Bulk Purchases</t>
  </si>
  <si>
    <t>01014100</t>
  </si>
  <si>
    <t>4110</t>
  </si>
  <si>
    <t>Other Materials</t>
  </si>
  <si>
    <t>01014110</t>
  </si>
  <si>
    <t>4200</t>
  </si>
  <si>
    <t>Contracted Services</t>
  </si>
  <si>
    <t>01014200</t>
  </si>
  <si>
    <t>4300</t>
  </si>
  <si>
    <t>Grants and Subsidies</t>
  </si>
  <si>
    <t>01014300</t>
  </si>
  <si>
    <t>4400</t>
  </si>
  <si>
    <t>Other Expenditure</t>
  </si>
  <si>
    <t>01014400</t>
  </si>
  <si>
    <t>4500</t>
  </si>
  <si>
    <t>Loss On Disposal Of Property, Plant &amp; Equipment</t>
  </si>
  <si>
    <t>01014500</t>
  </si>
  <si>
    <t>4550</t>
  </si>
  <si>
    <t>Contributions To/(From) Provisions</t>
  </si>
  <si>
    <t>01014550</t>
  </si>
  <si>
    <t>4600</t>
  </si>
  <si>
    <t>Total Direct Operating Expenditure</t>
  </si>
  <si>
    <t>01014600</t>
  </si>
  <si>
    <t>4700</t>
  </si>
  <si>
    <t>INTERNAL TRANSFERS - (must net out with corresp. items under</t>
  </si>
  <si>
    <t>01014700</t>
  </si>
  <si>
    <t>4800</t>
  </si>
  <si>
    <t>Interest - Internal Borrowings</t>
  </si>
  <si>
    <t>01014800</t>
  </si>
  <si>
    <t>5000</t>
  </si>
  <si>
    <t>Internal Charges (Activity Based Costing Etc)</t>
  </si>
  <si>
    <t>01015000</t>
  </si>
  <si>
    <t>5010</t>
  </si>
  <si>
    <t>Contributed Assets</t>
  </si>
  <si>
    <t>01015010</t>
  </si>
  <si>
    <t>5100</t>
  </si>
  <si>
    <t>Total Indirect Operating Expenditure</t>
  </si>
  <si>
    <t>01015100</t>
  </si>
  <si>
    <t>5200</t>
  </si>
  <si>
    <t>Total Operating Expenditure</t>
  </si>
  <si>
    <t>01015200</t>
  </si>
  <si>
    <t>5300</t>
  </si>
  <si>
    <t>SURPLUS</t>
  </si>
  <si>
    <t>01015300</t>
  </si>
  <si>
    <t>5400</t>
  </si>
  <si>
    <t>Operating Surplus / (Deficit) - Total Revenue Less Total Exp</t>
  </si>
  <si>
    <t>01015400</t>
  </si>
  <si>
    <t>5500</t>
  </si>
  <si>
    <t>Taxation</t>
  </si>
  <si>
    <t>01015500</t>
  </si>
  <si>
    <t>5600</t>
  </si>
  <si>
    <t>Operating Surplus / (Deficit) - After Tax</t>
  </si>
  <si>
    <t>01015600</t>
  </si>
  <si>
    <t>5800</t>
  </si>
  <si>
    <t>Cross Subsidisation</t>
  </si>
  <si>
    <t>01015800</t>
  </si>
  <si>
    <t>6600</t>
  </si>
  <si>
    <t>Plus Interests In Entities Not Wholly Owned</t>
  </si>
  <si>
    <t>01016600</t>
  </si>
  <si>
    <t>5900</t>
  </si>
  <si>
    <t>Surplus / (Deficit) After Tax, Cross Subsidies &amp; Share Of As</t>
  </si>
  <si>
    <t>01015900</t>
  </si>
  <si>
    <t>6200</t>
  </si>
  <si>
    <t>OTHER ADJUSTMENTS AND TRANSFERS</t>
  </si>
  <si>
    <t>01016200</t>
  </si>
  <si>
    <t>5700</t>
  </si>
  <si>
    <t>Dividends Paid (Municipal Entities Only)</t>
  </si>
  <si>
    <t>01015700</t>
  </si>
  <si>
    <t>6210</t>
  </si>
  <si>
    <t>Asset Financing Reserve (Afr)</t>
  </si>
  <si>
    <t>01016210</t>
  </si>
  <si>
    <t>6220</t>
  </si>
  <si>
    <t>Housing Development Fund</t>
  </si>
  <si>
    <t>01016220</t>
  </si>
  <si>
    <t>6230</t>
  </si>
  <si>
    <t>Depreciation Reserve Ex Afr</t>
  </si>
  <si>
    <t>01016230</t>
  </si>
  <si>
    <t>6240</t>
  </si>
  <si>
    <t>Depreciation Reserve Ex Govt Grants</t>
  </si>
  <si>
    <t>01016240</t>
  </si>
  <si>
    <t>6250</t>
  </si>
  <si>
    <t>Depreciation Reserve Ex Donations And Contributions</t>
  </si>
  <si>
    <t>01016250</t>
  </si>
  <si>
    <t>6260</t>
  </si>
  <si>
    <t>Self-Insurance Reserve</t>
  </si>
  <si>
    <t>01016260</t>
  </si>
  <si>
    <t>6270</t>
  </si>
  <si>
    <t>Revaluation Reserve</t>
  </si>
  <si>
    <t>01016270</t>
  </si>
  <si>
    <t>6280</t>
  </si>
  <si>
    <t>Other</t>
  </si>
  <si>
    <t>01016280</t>
  </si>
  <si>
    <t>6700</t>
  </si>
  <si>
    <t>Change To Unappropriated Surplus / (Accumulated Deficit)</t>
  </si>
  <si>
    <t>01016700</t>
  </si>
  <si>
    <t>0102</t>
  </si>
  <si>
    <t>Executive &amp; Council/Municipal Manager</t>
  </si>
  <si>
    <t>01020100</t>
  </si>
  <si>
    <t>01020200</t>
  </si>
  <si>
    <t>01020300</t>
  </si>
  <si>
    <t>01020400</t>
  </si>
  <si>
    <t>01020700</t>
  </si>
  <si>
    <t>01020800</t>
  </si>
  <si>
    <t>01021000</t>
  </si>
  <si>
    <t>01021100</t>
  </si>
  <si>
    <t>01021300</t>
  </si>
  <si>
    <t>01021400</t>
  </si>
  <si>
    <t>01021500</t>
  </si>
  <si>
    <t>01021600</t>
  </si>
  <si>
    <t>01021610</t>
  </si>
  <si>
    <t>01021700</t>
  </si>
  <si>
    <t>01021800</t>
  </si>
  <si>
    <t>01021900</t>
  </si>
  <si>
    <t>01022000</t>
  </si>
  <si>
    <t>01022100</t>
  </si>
  <si>
    <t>01022200</t>
  </si>
  <si>
    <t>01022300</t>
  </si>
  <si>
    <t>01022500</t>
  </si>
  <si>
    <t>01022600</t>
  </si>
  <si>
    <t>01022700</t>
  </si>
  <si>
    <t>01022800</t>
  </si>
  <si>
    <t>01022900</t>
  </si>
  <si>
    <t>01023000</t>
  </si>
  <si>
    <t>01023100</t>
  </si>
  <si>
    <t>01023200</t>
  </si>
  <si>
    <t>01023300</t>
  </si>
  <si>
    <t>01023400</t>
  </si>
  <si>
    <t>01023500</t>
  </si>
  <si>
    <t>01023600</t>
  </si>
  <si>
    <t>01023700</t>
  </si>
  <si>
    <t>01023900</t>
  </si>
  <si>
    <t>01024000</t>
  </si>
  <si>
    <t>01024100</t>
  </si>
  <si>
    <t>01024110</t>
  </si>
  <si>
    <t>01024200</t>
  </si>
  <si>
    <t>01024300</t>
  </si>
  <si>
    <t>01024400</t>
  </si>
  <si>
    <t>01024500</t>
  </si>
  <si>
    <t>01024550</t>
  </si>
  <si>
    <t>01024600</t>
  </si>
  <si>
    <t>01024700</t>
  </si>
  <si>
    <t>01024800</t>
  </si>
  <si>
    <t>01025000</t>
  </si>
  <si>
    <t>01025010</t>
  </si>
  <si>
    <t>01025100</t>
  </si>
  <si>
    <t>01025200</t>
  </si>
  <si>
    <t>01025300</t>
  </si>
  <si>
    <t>01025400</t>
  </si>
  <si>
    <t>01025500</t>
  </si>
  <si>
    <t>01025600</t>
  </si>
  <si>
    <t>01025800</t>
  </si>
  <si>
    <t>01026600</t>
  </si>
  <si>
    <t>01025900</t>
  </si>
  <si>
    <t>01026200</t>
  </si>
  <si>
    <t>01025700</t>
  </si>
  <si>
    <t>01026210</t>
  </si>
  <si>
    <t>01026220</t>
  </si>
  <si>
    <t>01026230</t>
  </si>
  <si>
    <t>01026240</t>
  </si>
  <si>
    <t>01026250</t>
  </si>
  <si>
    <t>01026260</t>
  </si>
  <si>
    <t>01026270</t>
  </si>
  <si>
    <t>01026280</t>
  </si>
  <si>
    <t>01026700</t>
  </si>
  <si>
    <t>0191</t>
  </si>
  <si>
    <t>Budget &amp; Treasury Office/Not Required</t>
  </si>
  <si>
    <t>01910100</t>
  </si>
  <si>
    <t>01910200</t>
  </si>
  <si>
    <t>01910300</t>
  </si>
  <si>
    <t>01910400</t>
  </si>
  <si>
    <t>01910700</t>
  </si>
  <si>
    <t>01910800</t>
  </si>
  <si>
    <t>01911000</t>
  </si>
  <si>
    <t>01911100</t>
  </si>
  <si>
    <t>01911300</t>
  </si>
  <si>
    <t>01911400</t>
  </si>
  <si>
    <t>01911500</t>
  </si>
  <si>
    <t>01911600</t>
  </si>
  <si>
    <t>01911610</t>
  </si>
  <si>
    <t>01911700</t>
  </si>
  <si>
    <t>01911800</t>
  </si>
  <si>
    <t>01911900</t>
  </si>
  <si>
    <t>01912000</t>
  </si>
  <si>
    <t>01912100</t>
  </si>
  <si>
    <t>01912200</t>
  </si>
  <si>
    <t>01912300</t>
  </si>
  <si>
    <t>01912500</t>
  </si>
  <si>
    <t>01912600</t>
  </si>
  <si>
    <t>01912700</t>
  </si>
  <si>
    <t>01912800</t>
  </si>
  <si>
    <t>01912900</t>
  </si>
  <si>
    <t>01913000</t>
  </si>
  <si>
    <t>01913100</t>
  </si>
  <si>
    <t>01913200</t>
  </si>
  <si>
    <t>01913300</t>
  </si>
  <si>
    <t>01913400</t>
  </si>
  <si>
    <t>01913500</t>
  </si>
  <si>
    <t>01913600</t>
  </si>
  <si>
    <t>01913700</t>
  </si>
  <si>
    <t>01913900</t>
  </si>
  <si>
    <t>01914000</t>
  </si>
  <si>
    <t>01914100</t>
  </si>
  <si>
    <t>01914110</t>
  </si>
  <si>
    <t>01914200</t>
  </si>
  <si>
    <t>01914300</t>
  </si>
  <si>
    <t>01914400</t>
  </si>
  <si>
    <t>01914500</t>
  </si>
  <si>
    <t>01914550</t>
  </si>
  <si>
    <t>01914600</t>
  </si>
  <si>
    <t>01914700</t>
  </si>
  <si>
    <t>01914800</t>
  </si>
  <si>
    <t>01915000</t>
  </si>
  <si>
    <t>01915010</t>
  </si>
  <si>
    <t>01915100</t>
  </si>
  <si>
    <t>01915200</t>
  </si>
  <si>
    <t>01915300</t>
  </si>
  <si>
    <t>01915400</t>
  </si>
  <si>
    <t>01915500</t>
  </si>
  <si>
    <t>01915600</t>
  </si>
  <si>
    <t>01915800</t>
  </si>
  <si>
    <t>01916600</t>
  </si>
  <si>
    <t>01915900</t>
  </si>
  <si>
    <t>01916200</t>
  </si>
  <si>
    <t>01915700</t>
  </si>
  <si>
    <t>01916210</t>
  </si>
  <si>
    <t>01916220</t>
  </si>
  <si>
    <t>01916230</t>
  </si>
  <si>
    <t>01916240</t>
  </si>
  <si>
    <t>01916250</t>
  </si>
  <si>
    <t>01916260</t>
  </si>
  <si>
    <t>01916270</t>
  </si>
  <si>
    <t>01916280</t>
  </si>
  <si>
    <t>01916700</t>
  </si>
  <si>
    <t>0202</t>
  </si>
  <si>
    <t>Corporate Services/Human Resources</t>
  </si>
  <si>
    <t>02020100</t>
  </si>
  <si>
    <t>02020200</t>
  </si>
  <si>
    <t>02020300</t>
  </si>
  <si>
    <t>02020400</t>
  </si>
  <si>
    <t>02020700</t>
  </si>
  <si>
    <t>02020800</t>
  </si>
  <si>
    <t>02021000</t>
  </si>
  <si>
    <t>02021100</t>
  </si>
  <si>
    <t>02021300</t>
  </si>
  <si>
    <t>02021400</t>
  </si>
  <si>
    <t>02021500</t>
  </si>
  <si>
    <t>02021600</t>
  </si>
  <si>
    <t>02021610</t>
  </si>
  <si>
    <t>02021700</t>
  </si>
  <si>
    <t>02021800</t>
  </si>
  <si>
    <t>02021900</t>
  </si>
  <si>
    <t>02022000</t>
  </si>
  <si>
    <t>02022100</t>
  </si>
  <si>
    <t>02022200</t>
  </si>
  <si>
    <t>02022300</t>
  </si>
  <si>
    <t>02022500</t>
  </si>
  <si>
    <t>02022600</t>
  </si>
  <si>
    <t>02022700</t>
  </si>
  <si>
    <t>02022800</t>
  </si>
  <si>
    <t>02022900</t>
  </si>
  <si>
    <t>02023000</t>
  </si>
  <si>
    <t>02023100</t>
  </si>
  <si>
    <t>02023200</t>
  </si>
  <si>
    <t>02023300</t>
  </si>
  <si>
    <t>02023400</t>
  </si>
  <si>
    <t>02023500</t>
  </si>
  <si>
    <t>02023600</t>
  </si>
  <si>
    <t>02023700</t>
  </si>
  <si>
    <t>02023900</t>
  </si>
  <si>
    <t>02024000</t>
  </si>
  <si>
    <t>02024100</t>
  </si>
  <si>
    <t>02024110</t>
  </si>
  <si>
    <t>02024200</t>
  </si>
  <si>
    <t>02024300</t>
  </si>
  <si>
    <t>02024400</t>
  </si>
  <si>
    <t>02024500</t>
  </si>
  <si>
    <t>02024550</t>
  </si>
  <si>
    <t>02024600</t>
  </si>
  <si>
    <t>02024700</t>
  </si>
  <si>
    <t>02024800</t>
  </si>
  <si>
    <t>02025000</t>
  </si>
  <si>
    <t>02025010</t>
  </si>
  <si>
    <t>02025100</t>
  </si>
  <si>
    <t>02025200</t>
  </si>
  <si>
    <t>02025300</t>
  </si>
  <si>
    <t>02025400</t>
  </si>
  <si>
    <t>02025500</t>
  </si>
  <si>
    <t>02025600</t>
  </si>
  <si>
    <t>02025800</t>
  </si>
  <si>
    <t>02026600</t>
  </si>
  <si>
    <t>02025900</t>
  </si>
  <si>
    <t>02026200</t>
  </si>
  <si>
    <t>02025700</t>
  </si>
  <si>
    <t>02026210</t>
  </si>
  <si>
    <t>02026220</t>
  </si>
  <si>
    <t>02026230</t>
  </si>
  <si>
    <t>02026240</t>
  </si>
  <si>
    <t>02026250</t>
  </si>
  <si>
    <t>02026260</t>
  </si>
  <si>
    <t>02026270</t>
  </si>
  <si>
    <t>02026280</t>
  </si>
  <si>
    <t>02026700</t>
  </si>
  <si>
    <t>0203</t>
  </si>
  <si>
    <t>Corporate Services/Information Technology</t>
  </si>
  <si>
    <t>02030100</t>
  </si>
  <si>
    <t>02030200</t>
  </si>
  <si>
    <t>02030300</t>
  </si>
  <si>
    <t>02030400</t>
  </si>
  <si>
    <t>02030700</t>
  </si>
  <si>
    <t>02030800</t>
  </si>
  <si>
    <t>02031000</t>
  </si>
  <si>
    <t>02031100</t>
  </si>
  <si>
    <t>02031300</t>
  </si>
  <si>
    <t>02031400</t>
  </si>
  <si>
    <t>02031500</t>
  </si>
  <si>
    <t>02031600</t>
  </si>
  <si>
    <t>02031610</t>
  </si>
  <si>
    <t>02031700</t>
  </si>
  <si>
    <t>02031800</t>
  </si>
  <si>
    <t>02031900</t>
  </si>
  <si>
    <t>02032000</t>
  </si>
  <si>
    <t>02032100</t>
  </si>
  <si>
    <t>02032200</t>
  </si>
  <si>
    <t>02032300</t>
  </si>
  <si>
    <t>02032500</t>
  </si>
  <si>
    <t>02032600</t>
  </si>
  <si>
    <t>02032700</t>
  </si>
  <si>
    <t>02032800</t>
  </si>
  <si>
    <t>02032900</t>
  </si>
  <si>
    <t>02033000</t>
  </si>
  <si>
    <t>02033100</t>
  </si>
  <si>
    <t>02033200</t>
  </si>
  <si>
    <t>02033300</t>
  </si>
  <si>
    <t>02033400</t>
  </si>
  <si>
    <t>02033500</t>
  </si>
  <si>
    <t>02033600</t>
  </si>
  <si>
    <t>02033700</t>
  </si>
  <si>
    <t>02033900</t>
  </si>
  <si>
    <t>02034000</t>
  </si>
  <si>
    <t>02034100</t>
  </si>
  <si>
    <t>02034110</t>
  </si>
  <si>
    <t>02034200</t>
  </si>
  <si>
    <t>02034300</t>
  </si>
  <si>
    <t>02034400</t>
  </si>
  <si>
    <t>02034500</t>
  </si>
  <si>
    <t>02034550</t>
  </si>
  <si>
    <t>02034600</t>
  </si>
  <si>
    <t>02034700</t>
  </si>
  <si>
    <t>02034800</t>
  </si>
  <si>
    <t>02035000</t>
  </si>
  <si>
    <t>02035010</t>
  </si>
  <si>
    <t>02035100</t>
  </si>
  <si>
    <t>02035200</t>
  </si>
  <si>
    <t>02035300</t>
  </si>
  <si>
    <t>02035400</t>
  </si>
  <si>
    <t>02035500</t>
  </si>
  <si>
    <t>02035600</t>
  </si>
  <si>
    <t>02035800</t>
  </si>
  <si>
    <t>02036600</t>
  </si>
  <si>
    <t>02035900</t>
  </si>
  <si>
    <t>02036200</t>
  </si>
  <si>
    <t>02035700</t>
  </si>
  <si>
    <t>02036210</t>
  </si>
  <si>
    <t>02036220</t>
  </si>
  <si>
    <t>02036230</t>
  </si>
  <si>
    <t>02036240</t>
  </si>
  <si>
    <t>02036250</t>
  </si>
  <si>
    <t>02036260</t>
  </si>
  <si>
    <t>02036270</t>
  </si>
  <si>
    <t>02036280</t>
  </si>
  <si>
    <t>02036700</t>
  </si>
  <si>
    <t>0204</t>
  </si>
  <si>
    <t>Corporate Services/Property Services</t>
  </si>
  <si>
    <t>02040100</t>
  </si>
  <si>
    <t>02040200</t>
  </si>
  <si>
    <t>02040300</t>
  </si>
  <si>
    <t>02040400</t>
  </si>
  <si>
    <t>02040700</t>
  </si>
  <si>
    <t>02040800</t>
  </si>
  <si>
    <t>02041000</t>
  </si>
  <si>
    <t>02041100</t>
  </si>
  <si>
    <t>02041300</t>
  </si>
  <si>
    <t>02041400</t>
  </si>
  <si>
    <t>02041500</t>
  </si>
  <si>
    <t>02041600</t>
  </si>
  <si>
    <t>02041610</t>
  </si>
  <si>
    <t>02041700</t>
  </si>
  <si>
    <t>02041800</t>
  </si>
  <si>
    <t>02041900</t>
  </si>
  <si>
    <t>02042000</t>
  </si>
  <si>
    <t>02042100</t>
  </si>
  <si>
    <t>02042200</t>
  </si>
  <si>
    <t>02042300</t>
  </si>
  <si>
    <t>02042500</t>
  </si>
  <si>
    <t>02042600</t>
  </si>
  <si>
    <t>02042700</t>
  </si>
  <si>
    <t>02042800</t>
  </si>
  <si>
    <t>02042900</t>
  </si>
  <si>
    <t>02043000</t>
  </si>
  <si>
    <t>02043100</t>
  </si>
  <si>
    <t>02043200</t>
  </si>
  <si>
    <t>02043300</t>
  </si>
  <si>
    <t>02043400</t>
  </si>
  <si>
    <t>02043500</t>
  </si>
  <si>
    <t>02043600</t>
  </si>
  <si>
    <t>02043700</t>
  </si>
  <si>
    <t>02043900</t>
  </si>
  <si>
    <t>02044000</t>
  </si>
  <si>
    <t>02044100</t>
  </si>
  <si>
    <t>02044110</t>
  </si>
  <si>
    <t>02044200</t>
  </si>
  <si>
    <t>02044300</t>
  </si>
  <si>
    <t>02044400</t>
  </si>
  <si>
    <t>02044500</t>
  </si>
  <si>
    <t>02044550</t>
  </si>
  <si>
    <t>02044600</t>
  </si>
  <si>
    <t>02044700</t>
  </si>
  <si>
    <t>02044800</t>
  </si>
  <si>
    <t>02045000</t>
  </si>
  <si>
    <t>02045010</t>
  </si>
  <si>
    <t>02045100</t>
  </si>
  <si>
    <t>02045200</t>
  </si>
  <si>
    <t>02045300</t>
  </si>
  <si>
    <t>02045400</t>
  </si>
  <si>
    <t>02045500</t>
  </si>
  <si>
    <t>02045600</t>
  </si>
  <si>
    <t>02045800</t>
  </si>
  <si>
    <t>02046600</t>
  </si>
  <si>
    <t>02045900</t>
  </si>
  <si>
    <t>02046200</t>
  </si>
  <si>
    <t>02045700</t>
  </si>
  <si>
    <t>02046210</t>
  </si>
  <si>
    <t>02046220</t>
  </si>
  <si>
    <t>02046230</t>
  </si>
  <si>
    <t>02046240</t>
  </si>
  <si>
    <t>02046250</t>
  </si>
  <si>
    <t>02046260</t>
  </si>
  <si>
    <t>02046270</t>
  </si>
  <si>
    <t>02046280</t>
  </si>
  <si>
    <t>02046700</t>
  </si>
  <si>
    <t>0205</t>
  </si>
  <si>
    <t>Corporate Services/Other Admin</t>
  </si>
  <si>
    <t>02050100</t>
  </si>
  <si>
    <t>02050200</t>
  </si>
  <si>
    <t>02050300</t>
  </si>
  <si>
    <t>02050400</t>
  </si>
  <si>
    <t>02050700</t>
  </si>
  <si>
    <t>02050800</t>
  </si>
  <si>
    <t>02051000</t>
  </si>
  <si>
    <t>02051100</t>
  </si>
  <si>
    <t>02051300</t>
  </si>
  <si>
    <t>02051400</t>
  </si>
  <si>
    <t>02051500</t>
  </si>
  <si>
    <t>02051600</t>
  </si>
  <si>
    <t>02051610</t>
  </si>
  <si>
    <t>02051700</t>
  </si>
  <si>
    <t>02051800</t>
  </si>
  <si>
    <t>02051900</t>
  </si>
  <si>
    <t>02052000</t>
  </si>
  <si>
    <t>02052100</t>
  </si>
  <si>
    <t>02052200</t>
  </si>
  <si>
    <t>02052300</t>
  </si>
  <si>
    <t>02052500</t>
  </si>
  <si>
    <t>02052600</t>
  </si>
  <si>
    <t>02052700</t>
  </si>
  <si>
    <t>02052800</t>
  </si>
  <si>
    <t>02052900</t>
  </si>
  <si>
    <t>02053000</t>
  </si>
  <si>
    <t>02053100</t>
  </si>
  <si>
    <t>02053200</t>
  </si>
  <si>
    <t>02053300</t>
  </si>
  <si>
    <t>02053400</t>
  </si>
  <si>
    <t>02053500</t>
  </si>
  <si>
    <t>02053600</t>
  </si>
  <si>
    <t>02053700</t>
  </si>
  <si>
    <t>02053900</t>
  </si>
  <si>
    <t>02054000</t>
  </si>
  <si>
    <t>02054100</t>
  </si>
  <si>
    <t>02054110</t>
  </si>
  <si>
    <t>02054200</t>
  </si>
  <si>
    <t>02054300</t>
  </si>
  <si>
    <t>02054400</t>
  </si>
  <si>
    <t>02054500</t>
  </si>
  <si>
    <t>02054550</t>
  </si>
  <si>
    <t>02054600</t>
  </si>
  <si>
    <t>02054700</t>
  </si>
  <si>
    <t>02054800</t>
  </si>
  <si>
    <t>02055000</t>
  </si>
  <si>
    <t>02055010</t>
  </si>
  <si>
    <t>02055100</t>
  </si>
  <si>
    <t>02055200</t>
  </si>
  <si>
    <t>02055300</t>
  </si>
  <si>
    <t>02055400</t>
  </si>
  <si>
    <t>02055500</t>
  </si>
  <si>
    <t>02055600</t>
  </si>
  <si>
    <t>02055800</t>
  </si>
  <si>
    <t>02056600</t>
  </si>
  <si>
    <t>02055900</t>
  </si>
  <si>
    <t>02056200</t>
  </si>
  <si>
    <t>02055700</t>
  </si>
  <si>
    <t>02056210</t>
  </si>
  <si>
    <t>02056220</t>
  </si>
  <si>
    <t>02056230</t>
  </si>
  <si>
    <t>02056240</t>
  </si>
  <si>
    <t>02056250</t>
  </si>
  <si>
    <t>02056260</t>
  </si>
  <si>
    <t>02056270</t>
  </si>
  <si>
    <t>02056280</t>
  </si>
  <si>
    <t>02056700</t>
  </si>
  <si>
    <t>0206</t>
  </si>
  <si>
    <t>Corporate Services/No Split Total</t>
  </si>
  <si>
    <t>02060100</t>
  </si>
  <si>
    <t>02060200</t>
  </si>
  <si>
    <t>02060300</t>
  </si>
  <si>
    <t>02060400</t>
  </si>
  <si>
    <t>02060700</t>
  </si>
  <si>
    <t>02060800</t>
  </si>
  <si>
    <t>02061000</t>
  </si>
  <si>
    <t>02061100</t>
  </si>
  <si>
    <t>02061300</t>
  </si>
  <si>
    <t>02061400</t>
  </si>
  <si>
    <t>02061500</t>
  </si>
  <si>
    <t>02061600</t>
  </si>
  <si>
    <t>02061610</t>
  </si>
  <si>
    <t>02061700</t>
  </si>
  <si>
    <t>02061800</t>
  </si>
  <si>
    <t>02061900</t>
  </si>
  <si>
    <t>02062000</t>
  </si>
  <si>
    <t>02062100</t>
  </si>
  <si>
    <t>02062200</t>
  </si>
  <si>
    <t>02062300</t>
  </si>
  <si>
    <t>02062500</t>
  </si>
  <si>
    <t>02062600</t>
  </si>
  <si>
    <t>02062700</t>
  </si>
  <si>
    <t>02062800</t>
  </si>
  <si>
    <t>02062900</t>
  </si>
  <si>
    <t>02063000</t>
  </si>
  <si>
    <t>02063100</t>
  </si>
  <si>
    <t>02063200</t>
  </si>
  <si>
    <t>02063300</t>
  </si>
  <si>
    <t>02063400</t>
  </si>
  <si>
    <t>02063500</t>
  </si>
  <si>
    <t>02063600</t>
  </si>
  <si>
    <t>02063700</t>
  </si>
  <si>
    <t>02063900</t>
  </si>
  <si>
    <t>02064000</t>
  </si>
  <si>
    <t>02064100</t>
  </si>
  <si>
    <t>02064110</t>
  </si>
  <si>
    <t>02064200</t>
  </si>
  <si>
    <t>02064300</t>
  </si>
  <si>
    <t>02064400</t>
  </si>
  <si>
    <t>02064500</t>
  </si>
  <si>
    <t>02064550</t>
  </si>
  <si>
    <t>02064600</t>
  </si>
  <si>
    <t>02064700</t>
  </si>
  <si>
    <t>02064800</t>
  </si>
  <si>
    <t>02065000</t>
  </si>
  <si>
    <t>02065010</t>
  </si>
  <si>
    <t>02065100</t>
  </si>
  <si>
    <t>02065200</t>
  </si>
  <si>
    <t>02065300</t>
  </si>
  <si>
    <t>02065400</t>
  </si>
  <si>
    <t>02065500</t>
  </si>
  <si>
    <t>02065600</t>
  </si>
  <si>
    <t>02065800</t>
  </si>
  <si>
    <t>02066600</t>
  </si>
  <si>
    <t>02065900</t>
  </si>
  <si>
    <t>02066200</t>
  </si>
  <si>
    <t>02065700</t>
  </si>
  <si>
    <t>02066210</t>
  </si>
  <si>
    <t>02066220</t>
  </si>
  <si>
    <t>02066230</t>
  </si>
  <si>
    <t>02066240</t>
  </si>
  <si>
    <t>02066250</t>
  </si>
  <si>
    <t>02066260</t>
  </si>
  <si>
    <t>02066270</t>
  </si>
  <si>
    <t>02066280</t>
  </si>
  <si>
    <t>02066700</t>
  </si>
  <si>
    <t>0301</t>
  </si>
  <si>
    <t>Planning and Development/Economic Development/Planning</t>
  </si>
  <si>
    <t>03010100</t>
  </si>
  <si>
    <t>03010200</t>
  </si>
  <si>
    <t>03010300</t>
  </si>
  <si>
    <t>03010400</t>
  </si>
  <si>
    <t>03010700</t>
  </si>
  <si>
    <t>03010800</t>
  </si>
  <si>
    <t>03011000</t>
  </si>
  <si>
    <t>03011100</t>
  </si>
  <si>
    <t>03011300</t>
  </si>
  <si>
    <t>03011400</t>
  </si>
  <si>
    <t>03011500</t>
  </si>
  <si>
    <t>03011600</t>
  </si>
  <si>
    <t>03011610</t>
  </si>
  <si>
    <t>03011700</t>
  </si>
  <si>
    <t>03011800</t>
  </si>
  <si>
    <t>03011900</t>
  </si>
  <si>
    <t>03012000</t>
  </si>
  <si>
    <t>03012100</t>
  </si>
  <si>
    <t>03012200</t>
  </si>
  <si>
    <t>03012300</t>
  </si>
  <si>
    <t>03012500</t>
  </si>
  <si>
    <t>03012600</t>
  </si>
  <si>
    <t>03012700</t>
  </si>
  <si>
    <t>03012800</t>
  </si>
  <si>
    <t>03012900</t>
  </si>
  <si>
    <t>03013000</t>
  </si>
  <si>
    <t>03013100</t>
  </si>
  <si>
    <t>03013200</t>
  </si>
  <si>
    <t>03013300</t>
  </si>
  <si>
    <t>03013400</t>
  </si>
  <si>
    <t>03013500</t>
  </si>
  <si>
    <t>03013600</t>
  </si>
  <si>
    <t>03013700</t>
  </si>
  <si>
    <t>03013900</t>
  </si>
  <si>
    <t>03014000</t>
  </si>
  <si>
    <t>03014100</t>
  </si>
  <si>
    <t>03014110</t>
  </si>
  <si>
    <t>03014200</t>
  </si>
  <si>
    <t>03014300</t>
  </si>
  <si>
    <t>03014400</t>
  </si>
  <si>
    <t>03014500</t>
  </si>
  <si>
    <t>03014550</t>
  </si>
  <si>
    <t>03014600</t>
  </si>
  <si>
    <t>03014700</t>
  </si>
  <si>
    <t>03014800</t>
  </si>
  <si>
    <t>03015000</t>
  </si>
  <si>
    <t>03015010</t>
  </si>
  <si>
    <t>03015100</t>
  </si>
  <si>
    <t>03015200</t>
  </si>
  <si>
    <t>03015300</t>
  </si>
  <si>
    <t>03015400</t>
  </si>
  <si>
    <t>03015500</t>
  </si>
  <si>
    <t>03015600</t>
  </si>
  <si>
    <t>03015800</t>
  </si>
  <si>
    <t>03016600</t>
  </si>
  <si>
    <t>03015900</t>
  </si>
  <si>
    <t>03016200</t>
  </si>
  <si>
    <t>03015700</t>
  </si>
  <si>
    <t>03016210</t>
  </si>
  <si>
    <t>03016220</t>
  </si>
  <si>
    <t>03016230</t>
  </si>
  <si>
    <t>03016240</t>
  </si>
  <si>
    <t>03016250</t>
  </si>
  <si>
    <t>09022900</t>
  </si>
  <si>
    <t>09023000</t>
  </si>
  <si>
    <t>09023100</t>
  </si>
  <si>
    <t>09023200</t>
  </si>
  <si>
    <t>09023300</t>
  </si>
  <si>
    <t>09023400</t>
  </si>
  <si>
    <t>09023500</t>
  </si>
  <si>
    <t>09023600</t>
  </si>
  <si>
    <t>09023700</t>
  </si>
  <si>
    <t>09023900</t>
  </si>
  <si>
    <t>09024000</t>
  </si>
  <si>
    <t>09024100</t>
  </si>
  <si>
    <t>09024110</t>
  </si>
  <si>
    <t>09024200</t>
  </si>
  <si>
    <t>09024300</t>
  </si>
  <si>
    <t>09024400</t>
  </si>
  <si>
    <t>09024500</t>
  </si>
  <si>
    <t>09024550</t>
  </si>
  <si>
    <t>09024600</t>
  </si>
  <si>
    <t>09024700</t>
  </si>
  <si>
    <t>09024800</t>
  </si>
  <si>
    <t>09025000</t>
  </si>
  <si>
    <t>09025010</t>
  </si>
  <si>
    <t>09025100</t>
  </si>
  <si>
    <t>09025200</t>
  </si>
  <si>
    <t>09025300</t>
  </si>
  <si>
    <t>09025400</t>
  </si>
  <si>
    <t>09025500</t>
  </si>
  <si>
    <t>09025600</t>
  </si>
  <si>
    <t>09025800</t>
  </si>
  <si>
    <t>09026600</t>
  </si>
  <si>
    <t>09025900</t>
  </si>
  <si>
    <t>09026200</t>
  </si>
  <si>
    <t>09025700</t>
  </si>
  <si>
    <t>09026210</t>
  </si>
  <si>
    <t>09026220</t>
  </si>
  <si>
    <t>09026230</t>
  </si>
  <si>
    <t>09026240</t>
  </si>
  <si>
    <t>09026250</t>
  </si>
  <si>
    <t>09026260</t>
  </si>
  <si>
    <t>09026270</t>
  </si>
  <si>
    <t>09026280</t>
  </si>
  <si>
    <t>09026700</t>
  </si>
  <si>
    <t>0903</t>
  </si>
  <si>
    <t>Environmental Protection/Other</t>
  </si>
  <si>
    <t>09030100</t>
  </si>
  <si>
    <t>09030200</t>
  </si>
  <si>
    <t>09030300</t>
  </si>
  <si>
    <t>09030400</t>
  </si>
  <si>
    <t>09030700</t>
  </si>
  <si>
    <t>09030800</t>
  </si>
  <si>
    <t>09031000</t>
  </si>
  <si>
    <t>09031100</t>
  </si>
  <si>
    <t>09031300</t>
  </si>
  <si>
    <t>09031400</t>
  </si>
  <si>
    <t>09031500</t>
  </si>
  <si>
    <t>09031600</t>
  </si>
  <si>
    <t>09031610</t>
  </si>
  <si>
    <t>09031700</t>
  </si>
  <si>
    <t>09031800</t>
  </si>
  <si>
    <t>09031900</t>
  </si>
  <si>
    <t>09032000</t>
  </si>
  <si>
    <t>09032100</t>
  </si>
  <si>
    <t>09032200</t>
  </si>
  <si>
    <t>09032300</t>
  </si>
  <si>
    <t>09032500</t>
  </si>
  <si>
    <t>09032600</t>
  </si>
  <si>
    <t>09032700</t>
  </si>
  <si>
    <t>09032800</t>
  </si>
  <si>
    <t>09032900</t>
  </si>
  <si>
    <t>09033000</t>
  </si>
  <si>
    <t>09033100</t>
  </si>
  <si>
    <t>09033200</t>
  </si>
  <si>
    <t>09033300</t>
  </si>
  <si>
    <t>09033400</t>
  </si>
  <si>
    <t>09033500</t>
  </si>
  <si>
    <t>09033600</t>
  </si>
  <si>
    <t>09033700</t>
  </si>
  <si>
    <t>09033900</t>
  </si>
  <si>
    <t>09034000</t>
  </si>
  <si>
    <t>09034100</t>
  </si>
  <si>
    <t>09034110</t>
  </si>
  <si>
    <t>09034200</t>
  </si>
  <si>
    <t>09034300</t>
  </si>
  <si>
    <t>09034400</t>
  </si>
  <si>
    <t>09034500</t>
  </si>
  <si>
    <t>09034550</t>
  </si>
  <si>
    <t>09034600</t>
  </si>
  <si>
    <t>09034700</t>
  </si>
  <si>
    <t>09034800</t>
  </si>
  <si>
    <t>09035000</t>
  </si>
  <si>
    <t>09035010</t>
  </si>
  <si>
    <t>09035100</t>
  </si>
  <si>
    <t>09035200</t>
  </si>
  <si>
    <t>09035300</t>
  </si>
  <si>
    <t>09035400</t>
  </si>
  <si>
    <t>09035500</t>
  </si>
  <si>
    <t>09035600</t>
  </si>
  <si>
    <t>09035800</t>
  </si>
  <si>
    <t>09036600</t>
  </si>
  <si>
    <t>09035900</t>
  </si>
  <si>
    <t>09036200</t>
  </si>
  <si>
    <t>09035700</t>
  </si>
  <si>
    <t>09036210</t>
  </si>
  <si>
    <t>09036220</t>
  </si>
  <si>
    <t>09036230</t>
  </si>
  <si>
    <t>09036240</t>
  </si>
  <si>
    <t>09036250</t>
  </si>
  <si>
    <t>09036260</t>
  </si>
  <si>
    <t>09036270</t>
  </si>
  <si>
    <t>09036280</t>
  </si>
  <si>
    <t>09036700</t>
  </si>
  <si>
    <t>0904</t>
  </si>
  <si>
    <t>Environmental Protection/No Split Total</t>
  </si>
  <si>
    <t>09040100</t>
  </si>
  <si>
    <t>09040200</t>
  </si>
  <si>
    <t>09040300</t>
  </si>
  <si>
    <t>09040400</t>
  </si>
  <si>
    <t>09040700</t>
  </si>
  <si>
    <t>09040800</t>
  </si>
  <si>
    <t>09041000</t>
  </si>
  <si>
    <t>09041100</t>
  </si>
  <si>
    <t>09041300</t>
  </si>
  <si>
    <t>09041400</t>
  </si>
  <si>
    <t>09041500</t>
  </si>
  <si>
    <t>09041600</t>
  </si>
  <si>
    <t>09041610</t>
  </si>
  <si>
    <t>09041700</t>
  </si>
  <si>
    <t>09041800</t>
  </si>
  <si>
    <t>09041900</t>
  </si>
  <si>
    <t>09042000</t>
  </si>
  <si>
    <t>09042100</t>
  </si>
  <si>
    <t>09042200</t>
  </si>
  <si>
    <t>09042300</t>
  </si>
  <si>
    <t>09042500</t>
  </si>
  <si>
    <t>09042600</t>
  </si>
  <si>
    <t>09042700</t>
  </si>
  <si>
    <t>09042800</t>
  </si>
  <si>
    <t>09042900</t>
  </si>
  <si>
    <t>09043000</t>
  </si>
  <si>
    <t>09043100</t>
  </si>
  <si>
    <t>09043200</t>
  </si>
  <si>
    <t>09043300</t>
  </si>
  <si>
    <t>09043400</t>
  </si>
  <si>
    <t>09043500</t>
  </si>
  <si>
    <t>09043600</t>
  </si>
  <si>
    <t>09043700</t>
  </si>
  <si>
    <t>09043900</t>
  </si>
  <si>
    <t>09044000</t>
  </si>
  <si>
    <t>09044100</t>
  </si>
  <si>
    <t>09044110</t>
  </si>
  <si>
    <t>09044200</t>
  </si>
  <si>
    <t>09044300</t>
  </si>
  <si>
    <t>09044400</t>
  </si>
  <si>
    <t>09044500</t>
  </si>
  <si>
    <t>09044550</t>
  </si>
  <si>
    <t>09044600</t>
  </si>
  <si>
    <t>09044700</t>
  </si>
  <si>
    <t>09044800</t>
  </si>
  <si>
    <t>09045000</t>
  </si>
  <si>
    <t>09045010</t>
  </si>
  <si>
    <t>09045100</t>
  </si>
  <si>
    <t>09045200</t>
  </si>
  <si>
    <t>09045300</t>
  </si>
  <si>
    <t>09045400</t>
  </si>
  <si>
    <t>09045500</t>
  </si>
  <si>
    <t>09045600</t>
  </si>
  <si>
    <t>09045800</t>
  </si>
  <si>
    <t>09046600</t>
  </si>
  <si>
    <t>09045900</t>
  </si>
  <si>
    <t>09046200</t>
  </si>
  <si>
    <t>09045700</t>
  </si>
  <si>
    <t>09046210</t>
  </si>
  <si>
    <t>09046220</t>
  </si>
  <si>
    <t>09046230</t>
  </si>
  <si>
    <t>09046240</t>
  </si>
  <si>
    <t>09046250</t>
  </si>
  <si>
    <t>09046260</t>
  </si>
  <si>
    <t>09046270</t>
  </si>
  <si>
    <t>09046280</t>
  </si>
  <si>
    <t>09046700</t>
  </si>
  <si>
    <t>1001</t>
  </si>
  <si>
    <t>Waste Water Management/Sewerage</t>
  </si>
  <si>
    <t>10010100</t>
  </si>
  <si>
    <t>10010200</t>
  </si>
  <si>
    <t>10010300</t>
  </si>
  <si>
    <t>10010400</t>
  </si>
  <si>
    <t>10010700</t>
  </si>
  <si>
    <t>10010800</t>
  </si>
  <si>
    <t>10011000</t>
  </si>
  <si>
    <t>10011100</t>
  </si>
  <si>
    <t>10011300</t>
  </si>
  <si>
    <t>10011400</t>
  </si>
  <si>
    <t>10011500</t>
  </si>
  <si>
    <t>10011600</t>
  </si>
  <si>
    <t>10011610</t>
  </si>
  <si>
    <t>10011700</t>
  </si>
  <si>
    <t>10011800</t>
  </si>
  <si>
    <t>10011900</t>
  </si>
  <si>
    <t>10012000</t>
  </si>
  <si>
    <t>10012100</t>
  </si>
  <si>
    <t>10012200</t>
  </si>
  <si>
    <t>10012300</t>
  </si>
  <si>
    <t>10012500</t>
  </si>
  <si>
    <t>10012600</t>
  </si>
  <si>
    <t>10012700</t>
  </si>
  <si>
    <t>10012800</t>
  </si>
  <si>
    <t>10012900</t>
  </si>
  <si>
    <t>10013000</t>
  </si>
  <si>
    <t>10013100</t>
  </si>
  <si>
    <t>10013200</t>
  </si>
  <si>
    <t>10013300</t>
  </si>
  <si>
    <t>10013400</t>
  </si>
  <si>
    <t>10013500</t>
  </si>
  <si>
    <t>10013600</t>
  </si>
  <si>
    <t>10013700</t>
  </si>
  <si>
    <t>10013900</t>
  </si>
  <si>
    <t>10014000</t>
  </si>
  <si>
    <t>10014100</t>
  </si>
  <si>
    <t>10014110</t>
  </si>
  <si>
    <t>10014200</t>
  </si>
  <si>
    <t>10014300</t>
  </si>
  <si>
    <t>10014400</t>
  </si>
  <si>
    <t>10014500</t>
  </si>
  <si>
    <t>10014550</t>
  </si>
  <si>
    <t>10014600</t>
  </si>
  <si>
    <t>10014700</t>
  </si>
  <si>
    <t>10014800</t>
  </si>
  <si>
    <t>10015000</t>
  </si>
  <si>
    <t>10015010</t>
  </si>
  <si>
    <t>10015100</t>
  </si>
  <si>
    <t>10015200</t>
  </si>
  <si>
    <t>10015300</t>
  </si>
  <si>
    <t>10015400</t>
  </si>
  <si>
    <t>10015500</t>
  </si>
  <si>
    <t>10015600</t>
  </si>
  <si>
    <t>10015800</t>
  </si>
  <si>
    <t>10016600</t>
  </si>
  <si>
    <t>10015900</t>
  </si>
  <si>
    <t>10016200</t>
  </si>
  <si>
    <t>10015700</t>
  </si>
  <si>
    <t>10016210</t>
  </si>
  <si>
    <t>10016220</t>
  </si>
  <si>
    <t>10016230</t>
  </si>
  <si>
    <t>10016240</t>
  </si>
  <si>
    <t>10016250</t>
  </si>
  <si>
    <t>10016260</t>
  </si>
  <si>
    <t>10016270</t>
  </si>
  <si>
    <t>10016280</t>
  </si>
  <si>
    <t>10016700</t>
  </si>
  <si>
    <t>1002</t>
  </si>
  <si>
    <t>Waste Water Management/Storm Water Management</t>
  </si>
  <si>
    <t>10020100</t>
  </si>
  <si>
    <t>10020200</t>
  </si>
  <si>
    <t>10020300</t>
  </si>
  <si>
    <t>10020400</t>
  </si>
  <si>
    <t>10020700</t>
  </si>
  <si>
    <t>10020800</t>
  </si>
  <si>
    <t>10021000</t>
  </si>
  <si>
    <t>10021100</t>
  </si>
  <si>
    <t>10021300</t>
  </si>
  <si>
    <t>10021400</t>
  </si>
  <si>
    <t>10021500</t>
  </si>
  <si>
    <t>10021600</t>
  </si>
  <si>
    <t>10021610</t>
  </si>
  <si>
    <t>10021700</t>
  </si>
  <si>
    <t>10021800</t>
  </si>
  <si>
    <t>10021900</t>
  </si>
  <si>
    <t>10022000</t>
  </si>
  <si>
    <t>10022100</t>
  </si>
  <si>
    <t>10022200</t>
  </si>
  <si>
    <t>10022300</t>
  </si>
  <si>
    <t>10022500</t>
  </si>
  <si>
    <t>10022600</t>
  </si>
  <si>
    <t>10022700</t>
  </si>
  <si>
    <t>10022800</t>
  </si>
  <si>
    <t>10022900</t>
  </si>
  <si>
    <t>10023000</t>
  </si>
  <si>
    <t>10023100</t>
  </si>
  <si>
    <t>10023200</t>
  </si>
  <si>
    <t>10023300</t>
  </si>
  <si>
    <t>10023400</t>
  </si>
  <si>
    <t>10023500</t>
  </si>
  <si>
    <t>10023600</t>
  </si>
  <si>
    <t>10023700</t>
  </si>
  <si>
    <t>10023900</t>
  </si>
  <si>
    <t>10024000</t>
  </si>
  <si>
    <t>10024100</t>
  </si>
  <si>
    <t>10024110</t>
  </si>
  <si>
    <t>10024200</t>
  </si>
  <si>
    <t>10024300</t>
  </si>
  <si>
    <t>10024400</t>
  </si>
  <si>
    <t>10024500</t>
  </si>
  <si>
    <t>10024550</t>
  </si>
  <si>
    <t>10024600</t>
  </si>
  <si>
    <t>10024700</t>
  </si>
  <si>
    <t>10024800</t>
  </si>
  <si>
    <t>10025000</t>
  </si>
  <si>
    <t>10025010</t>
  </si>
  <si>
    <t>10025100</t>
  </si>
  <si>
    <t>10025200</t>
  </si>
  <si>
    <t>10025300</t>
  </si>
  <si>
    <t>10025400</t>
  </si>
  <si>
    <t>10025500</t>
  </si>
  <si>
    <t>10025600</t>
  </si>
  <si>
    <t>10025800</t>
  </si>
  <si>
    <t>10026600</t>
  </si>
  <si>
    <t>10025900</t>
  </si>
  <si>
    <t>10026200</t>
  </si>
  <si>
    <t>10025700</t>
  </si>
  <si>
    <t>10026210</t>
  </si>
  <si>
    <t>10026220</t>
  </si>
  <si>
    <t>10026230</t>
  </si>
  <si>
    <t>10026240</t>
  </si>
  <si>
    <t>10026250</t>
  </si>
  <si>
    <t>10026260</t>
  </si>
  <si>
    <t>10026270</t>
  </si>
  <si>
    <t>10026280</t>
  </si>
  <si>
    <t>10026700</t>
  </si>
  <si>
    <t>1003</t>
  </si>
  <si>
    <t>Waste Water Management/Public Toilets</t>
  </si>
  <si>
    <t>10030100</t>
  </si>
  <si>
    <t>10030200</t>
  </si>
  <si>
    <t>10030300</t>
  </si>
  <si>
    <t>10030400</t>
  </si>
  <si>
    <t>10030700</t>
  </si>
  <si>
    <t>10030800</t>
  </si>
  <si>
    <t>10031000</t>
  </si>
  <si>
    <t>10031100</t>
  </si>
  <si>
    <t>10031300</t>
  </si>
  <si>
    <t>10031400</t>
  </si>
  <si>
    <t>10031500</t>
  </si>
  <si>
    <t>10031600</t>
  </si>
  <si>
    <t>10031610</t>
  </si>
  <si>
    <t>10031700</t>
  </si>
  <si>
    <t>10031800</t>
  </si>
  <si>
    <t>10031900</t>
  </si>
  <si>
    <t>10032000</t>
  </si>
  <si>
    <t>10032100</t>
  </si>
  <si>
    <t>10032200</t>
  </si>
  <si>
    <t>10032300</t>
  </si>
  <si>
    <t>10032500</t>
  </si>
  <si>
    <t>10032600</t>
  </si>
  <si>
    <t>10032700</t>
  </si>
  <si>
    <t>10032800</t>
  </si>
  <si>
    <t>10032900</t>
  </si>
  <si>
    <t>10033000</t>
  </si>
  <si>
    <t>10033100</t>
  </si>
  <si>
    <t>10033200</t>
  </si>
  <si>
    <t>10033300</t>
  </si>
  <si>
    <t>10033400</t>
  </si>
  <si>
    <t>10033500</t>
  </si>
  <si>
    <t>10033600</t>
  </si>
  <si>
    <t>10033700</t>
  </si>
  <si>
    <t>10033900</t>
  </si>
  <si>
    <t>10034000</t>
  </si>
  <si>
    <t>10034100</t>
  </si>
  <si>
    <t>10034110</t>
  </si>
  <si>
    <t>10034200</t>
  </si>
  <si>
    <t>10034300</t>
  </si>
  <si>
    <t>10034400</t>
  </si>
  <si>
    <t>10034500</t>
  </si>
  <si>
    <t>10034550</t>
  </si>
  <si>
    <t>10034600</t>
  </si>
  <si>
    <t>10034700</t>
  </si>
  <si>
    <t>10034800</t>
  </si>
  <si>
    <t>10035000</t>
  </si>
  <si>
    <t>10035010</t>
  </si>
  <si>
    <t>10035100</t>
  </si>
  <si>
    <t>10035200</t>
  </si>
  <si>
    <t>10035300</t>
  </si>
  <si>
    <t>10035400</t>
  </si>
  <si>
    <t>10035500</t>
  </si>
  <si>
    <t>10035600</t>
  </si>
  <si>
    <t>10035800</t>
  </si>
  <si>
    <t>10036600</t>
  </si>
  <si>
    <t>10035900</t>
  </si>
  <si>
    <t>10036200</t>
  </si>
  <si>
    <t>10035700</t>
  </si>
  <si>
    <t>10036210</t>
  </si>
  <si>
    <t>10036220</t>
  </si>
  <si>
    <t>10036230</t>
  </si>
  <si>
    <t>10036240</t>
  </si>
  <si>
    <t>10036250</t>
  </si>
  <si>
    <t>10036260</t>
  </si>
  <si>
    <t>10036270</t>
  </si>
  <si>
    <t>10036280</t>
  </si>
  <si>
    <t>10036700</t>
  </si>
  <si>
    <t>1004</t>
  </si>
  <si>
    <t>Waste Water Management/No Split Total</t>
  </si>
  <si>
    <t>10040100</t>
  </si>
  <si>
    <t>10040200</t>
  </si>
  <si>
    <t>10040300</t>
  </si>
  <si>
    <t>10040400</t>
  </si>
  <si>
    <t>10040700</t>
  </si>
  <si>
    <t>10040800</t>
  </si>
  <si>
    <t>10041000</t>
  </si>
  <si>
    <t>10041100</t>
  </si>
  <si>
    <t>10041300</t>
  </si>
  <si>
    <t>10041400</t>
  </si>
  <si>
    <t>10041500</t>
  </si>
  <si>
    <t>10041600</t>
  </si>
  <si>
    <t>10041610</t>
  </si>
  <si>
    <t>10041700</t>
  </si>
  <si>
    <t>10041800</t>
  </si>
  <si>
    <t>10041900</t>
  </si>
  <si>
    <t>10042000</t>
  </si>
  <si>
    <t>10042100</t>
  </si>
  <si>
    <t>10042200</t>
  </si>
  <si>
    <t>10042300</t>
  </si>
  <si>
    <t>10042500</t>
  </si>
  <si>
    <t>10042600</t>
  </si>
  <si>
    <t>10042700</t>
  </si>
  <si>
    <t>10042800</t>
  </si>
  <si>
    <t>10042900</t>
  </si>
  <si>
    <t>10043000</t>
  </si>
  <si>
    <t>10043100</t>
  </si>
  <si>
    <t>10043200</t>
  </si>
  <si>
    <t>10043300</t>
  </si>
  <si>
    <t>10043400</t>
  </si>
  <si>
    <t>10043500</t>
  </si>
  <si>
    <t>10043600</t>
  </si>
  <si>
    <t>10043700</t>
  </si>
  <si>
    <t>10043900</t>
  </si>
  <si>
    <t>10044000</t>
  </si>
  <si>
    <t>10044100</t>
  </si>
  <si>
    <t>10044110</t>
  </si>
  <si>
    <t>10044200</t>
  </si>
  <si>
    <t>10044300</t>
  </si>
  <si>
    <t>10044400</t>
  </si>
  <si>
    <t>10044500</t>
  </si>
  <si>
    <t>10044550</t>
  </si>
  <si>
    <t>10044600</t>
  </si>
  <si>
    <t>10044700</t>
  </si>
  <si>
    <t>10044800</t>
  </si>
  <si>
    <t>10045000</t>
  </si>
  <si>
    <t>10045010</t>
  </si>
  <si>
    <t>10045100</t>
  </si>
  <si>
    <t>10045200</t>
  </si>
  <si>
    <t>10045300</t>
  </si>
  <si>
    <t>10045400</t>
  </si>
  <si>
    <t>10045500</t>
  </si>
  <si>
    <t>10045600</t>
  </si>
  <si>
    <t>10045800</t>
  </si>
  <si>
    <t>10046600</t>
  </si>
  <si>
    <t>10045900</t>
  </si>
  <si>
    <t>10046200</t>
  </si>
  <si>
    <t>10045700</t>
  </si>
  <si>
    <t>10046210</t>
  </si>
  <si>
    <t>10046220</t>
  </si>
  <si>
    <t>10046230</t>
  </si>
  <si>
    <t>10046240</t>
  </si>
  <si>
    <t>10046250</t>
  </si>
  <si>
    <t>10046260</t>
  </si>
  <si>
    <t>10046270</t>
  </si>
  <si>
    <t>10046280</t>
  </si>
  <si>
    <t>10046700</t>
  </si>
  <si>
    <t>1011</t>
  </si>
  <si>
    <t>Waste Management/Solid Waste</t>
  </si>
  <si>
    <t>10110100</t>
  </si>
  <si>
    <t>10110200</t>
  </si>
  <si>
    <t>10110300</t>
  </si>
  <si>
    <t>10110400</t>
  </si>
  <si>
    <t>10110700</t>
  </si>
  <si>
    <t>10110800</t>
  </si>
  <si>
    <t>10111000</t>
  </si>
  <si>
    <t>10111100</t>
  </si>
  <si>
    <t>10111300</t>
  </si>
  <si>
    <t>10111400</t>
  </si>
  <si>
    <t>10111500</t>
  </si>
  <si>
    <t>10111600</t>
  </si>
  <si>
    <t>10111610</t>
  </si>
  <si>
    <t>10111700</t>
  </si>
  <si>
    <t>10111800</t>
  </si>
  <si>
    <t>10111900</t>
  </si>
  <si>
    <t>10112000</t>
  </si>
  <si>
    <t>10112100</t>
  </si>
  <si>
    <t>10112200</t>
  </si>
  <si>
    <t>10112300</t>
  </si>
  <si>
    <t>10112500</t>
  </si>
  <si>
    <t>10112600</t>
  </si>
  <si>
    <t>10112700</t>
  </si>
  <si>
    <t>10112800</t>
  </si>
  <si>
    <t>10112900</t>
  </si>
  <si>
    <t>10113000</t>
  </si>
  <si>
    <t>10113100</t>
  </si>
  <si>
    <t>10113200</t>
  </si>
  <si>
    <t>10113300</t>
  </si>
  <si>
    <t>10113400</t>
  </si>
  <si>
    <t>10113500</t>
  </si>
  <si>
    <t>10113600</t>
  </si>
  <si>
    <t>10113700</t>
  </si>
  <si>
    <t>10113900</t>
  </si>
  <si>
    <t>10114000</t>
  </si>
  <si>
    <t>10114100</t>
  </si>
  <si>
    <t>10114110</t>
  </si>
  <si>
    <t>10114200</t>
  </si>
  <si>
    <t>10114300</t>
  </si>
  <si>
    <t>10114400</t>
  </si>
  <si>
    <t>10114500</t>
  </si>
  <si>
    <t>10114550</t>
  </si>
  <si>
    <t>10114600</t>
  </si>
  <si>
    <t>10114700</t>
  </si>
  <si>
    <t>10114800</t>
  </si>
  <si>
    <t>10115000</t>
  </si>
  <si>
    <t>10115010</t>
  </si>
  <si>
    <t>10115100</t>
  </si>
  <si>
    <t>10115200</t>
  </si>
  <si>
    <t>10115300</t>
  </si>
  <si>
    <t>10115400</t>
  </si>
  <si>
    <t>10115500</t>
  </si>
  <si>
    <t>10115600</t>
  </si>
  <si>
    <t>10115800</t>
  </si>
  <si>
    <t>10116600</t>
  </si>
  <si>
    <t>10115900</t>
  </si>
  <si>
    <t>10116200</t>
  </si>
  <si>
    <t>10115700</t>
  </si>
  <si>
    <t>10116210</t>
  </si>
  <si>
    <t>10116220</t>
  </si>
  <si>
    <t>10116230</t>
  </si>
  <si>
    <t>10116240</t>
  </si>
  <si>
    <t>10116250</t>
  </si>
  <si>
    <t>10116260</t>
  </si>
  <si>
    <t>10116270</t>
  </si>
  <si>
    <t>10116280</t>
  </si>
  <si>
    <t>10116700</t>
  </si>
  <si>
    <t>1101</t>
  </si>
  <si>
    <t>Road Transport/Roads</t>
  </si>
  <si>
    <t>11010100</t>
  </si>
  <si>
    <t>11010200</t>
  </si>
  <si>
    <t>11010300</t>
  </si>
  <si>
    <t>11010400</t>
  </si>
  <si>
    <t>11010700</t>
  </si>
  <si>
    <t>11010800</t>
  </si>
  <si>
    <t>11011000</t>
  </si>
  <si>
    <t>11011100</t>
  </si>
  <si>
    <t>11011300</t>
  </si>
  <si>
    <t>11011400</t>
  </si>
  <si>
    <t>11011500</t>
  </si>
  <si>
    <t>11011600</t>
  </si>
  <si>
    <t>11011610</t>
  </si>
  <si>
    <t>11011700</t>
  </si>
  <si>
    <t>11011800</t>
  </si>
  <si>
    <t>11011900</t>
  </si>
  <si>
    <t>11012000</t>
  </si>
  <si>
    <t>11012100</t>
  </si>
  <si>
    <t>11012200</t>
  </si>
  <si>
    <t>11012300</t>
  </si>
  <si>
    <t>11012500</t>
  </si>
  <si>
    <t>11012600</t>
  </si>
  <si>
    <t>11012700</t>
  </si>
  <si>
    <t>11012800</t>
  </si>
  <si>
    <t>11012900</t>
  </si>
  <si>
    <t>11013000</t>
  </si>
  <si>
    <t>11013100</t>
  </si>
  <si>
    <t>11013200</t>
  </si>
  <si>
    <t>11013300</t>
  </si>
  <si>
    <t>11013400</t>
  </si>
  <si>
    <t>11013500</t>
  </si>
  <si>
    <t>11013600</t>
  </si>
  <si>
    <t>11013700</t>
  </si>
  <si>
    <t>11013900</t>
  </si>
  <si>
    <t>11014000</t>
  </si>
  <si>
    <t>11014100</t>
  </si>
  <si>
    <t>11014110</t>
  </si>
  <si>
    <t>11014200</t>
  </si>
  <si>
    <t>11014300</t>
  </si>
  <si>
    <t>11014400</t>
  </si>
  <si>
    <t>11014500</t>
  </si>
  <si>
    <t>11014550</t>
  </si>
  <si>
    <t>11014600</t>
  </si>
  <si>
    <t>11014700</t>
  </si>
  <si>
    <t>11014800</t>
  </si>
  <si>
    <t>11015000</t>
  </si>
  <si>
    <t>11015010</t>
  </si>
  <si>
    <t>11015100</t>
  </si>
  <si>
    <t>11015200</t>
  </si>
  <si>
    <t>11015300</t>
  </si>
  <si>
    <t>11015400</t>
  </si>
  <si>
    <t>11015500</t>
  </si>
  <si>
    <t>11015600</t>
  </si>
  <si>
    <t>11015800</t>
  </si>
  <si>
    <t>11016600</t>
  </si>
  <si>
    <t>11015900</t>
  </si>
  <si>
    <t>11016200</t>
  </si>
  <si>
    <t>11015700</t>
  </si>
  <si>
    <t>11016210</t>
  </si>
  <si>
    <t>11016220</t>
  </si>
  <si>
    <t>11016230</t>
  </si>
  <si>
    <t>11016240</t>
  </si>
  <si>
    <t>11016250</t>
  </si>
  <si>
    <t>11016260</t>
  </si>
  <si>
    <t>11016270</t>
  </si>
  <si>
    <t>11016280</t>
  </si>
  <si>
    <t>11016700</t>
  </si>
  <si>
    <t>1102</t>
  </si>
  <si>
    <t>Road Transport/Public Buses</t>
  </si>
  <si>
    <t>11020100</t>
  </si>
  <si>
    <t>11020200</t>
  </si>
  <si>
    <t>11020300</t>
  </si>
  <si>
    <t>11020400</t>
  </si>
  <si>
    <t>11020700</t>
  </si>
  <si>
    <t>11020800</t>
  </si>
  <si>
    <t>11021000</t>
  </si>
  <si>
    <t>11021100</t>
  </si>
  <si>
    <t>11021300</t>
  </si>
  <si>
    <t>11021400</t>
  </si>
  <si>
    <t>11021500</t>
  </si>
  <si>
    <t>11021600</t>
  </si>
  <si>
    <t>11021610</t>
  </si>
  <si>
    <t>11021700</t>
  </si>
  <si>
    <t>11021800</t>
  </si>
  <si>
    <t>11021900</t>
  </si>
  <si>
    <t>11022000</t>
  </si>
  <si>
    <t>11022100</t>
  </si>
  <si>
    <t>11022200</t>
  </si>
  <si>
    <t>11022300</t>
  </si>
  <si>
    <t>11022500</t>
  </si>
  <si>
    <t>11022600</t>
  </si>
  <si>
    <t>11022700</t>
  </si>
  <si>
    <t>11022800</t>
  </si>
  <si>
    <t>11022900</t>
  </si>
  <si>
    <t>11023000</t>
  </si>
  <si>
    <t>11023100</t>
  </si>
  <si>
    <t>11023200</t>
  </si>
  <si>
    <t>11023300</t>
  </si>
  <si>
    <t>11023400</t>
  </si>
  <si>
    <t>11023500</t>
  </si>
  <si>
    <t>11023600</t>
  </si>
  <si>
    <t>11023700</t>
  </si>
  <si>
    <t>11023900</t>
  </si>
  <si>
    <t>11024000</t>
  </si>
  <si>
    <t>11024100</t>
  </si>
  <si>
    <t>11024110</t>
  </si>
  <si>
    <t>11024200</t>
  </si>
  <si>
    <t>11024300</t>
  </si>
  <si>
    <t>11024400</t>
  </si>
  <si>
    <t>11024500</t>
  </si>
  <si>
    <t>11024550</t>
  </si>
  <si>
    <t>11024600</t>
  </si>
  <si>
    <t>11024700</t>
  </si>
  <si>
    <t>11024800</t>
  </si>
  <si>
    <t>11025000</t>
  </si>
  <si>
    <t>11025010</t>
  </si>
  <si>
    <t>11025100</t>
  </si>
  <si>
    <t>11025200</t>
  </si>
  <si>
    <t>11025300</t>
  </si>
  <si>
    <t>11025400</t>
  </si>
  <si>
    <t>11025500</t>
  </si>
  <si>
    <t>11025600</t>
  </si>
  <si>
    <t>11025800</t>
  </si>
  <si>
    <t>11026600</t>
  </si>
  <si>
    <t>11025900</t>
  </si>
  <si>
    <t>11026200</t>
  </si>
  <si>
    <t>11025700</t>
  </si>
  <si>
    <t>11026210</t>
  </si>
  <si>
    <t>11026220</t>
  </si>
  <si>
    <t>11026230</t>
  </si>
  <si>
    <t>11026240</t>
  </si>
  <si>
    <t>11026250</t>
  </si>
  <si>
    <t>11026260</t>
  </si>
  <si>
    <t>11026270</t>
  </si>
  <si>
    <t>11026280</t>
  </si>
  <si>
    <t>11026700</t>
  </si>
  <si>
    <t>1103</t>
  </si>
  <si>
    <t>Road Transport/Parking Garages</t>
  </si>
  <si>
    <t>11030100</t>
  </si>
  <si>
    <t>11030200</t>
  </si>
  <si>
    <t>11030300</t>
  </si>
  <si>
    <t>11030400</t>
  </si>
  <si>
    <t>11030700</t>
  </si>
  <si>
    <t>11030800</t>
  </si>
  <si>
    <t>11031000</t>
  </si>
  <si>
    <t>11031100</t>
  </si>
  <si>
    <t>11031300</t>
  </si>
  <si>
    <t>11031400</t>
  </si>
  <si>
    <t>11031500</t>
  </si>
  <si>
    <t>11031600</t>
  </si>
  <si>
    <t>11031610</t>
  </si>
  <si>
    <t>11031700</t>
  </si>
  <si>
    <t>11031800</t>
  </si>
  <si>
    <t>11031900</t>
  </si>
  <si>
    <t>11032000</t>
  </si>
  <si>
    <t>11032100</t>
  </si>
  <si>
    <t>11032200</t>
  </si>
  <si>
    <t>11032300</t>
  </si>
  <si>
    <t>11032500</t>
  </si>
  <si>
    <t>11032600</t>
  </si>
  <si>
    <t>11032700</t>
  </si>
  <si>
    <t>11032800</t>
  </si>
  <si>
    <t>11032900</t>
  </si>
  <si>
    <t>11033000</t>
  </si>
  <si>
    <t>11033100</t>
  </si>
  <si>
    <t>11033200</t>
  </si>
  <si>
    <t>11033300</t>
  </si>
  <si>
    <t>11033400</t>
  </si>
  <si>
    <t>11033500</t>
  </si>
  <si>
    <t>11033600</t>
  </si>
  <si>
    <t>11033700</t>
  </si>
  <si>
    <t>11033900</t>
  </si>
  <si>
    <t>11034000</t>
  </si>
  <si>
    <t>11034100</t>
  </si>
  <si>
    <t>11034110</t>
  </si>
  <si>
    <t>11034200</t>
  </si>
  <si>
    <t>11034300</t>
  </si>
  <si>
    <t>11034400</t>
  </si>
  <si>
    <t>11034500</t>
  </si>
  <si>
    <t>11034550</t>
  </si>
  <si>
    <t>11034600</t>
  </si>
  <si>
    <t>11034700</t>
  </si>
  <si>
    <t>11034800</t>
  </si>
  <si>
    <t>11035000</t>
  </si>
  <si>
    <t>11035010</t>
  </si>
  <si>
    <t>11035100</t>
  </si>
  <si>
    <t>11035200</t>
  </si>
  <si>
    <t>11035300</t>
  </si>
  <si>
    <t>11035400</t>
  </si>
  <si>
    <t>11035500</t>
  </si>
  <si>
    <t>11035600</t>
  </si>
  <si>
    <t>11035800</t>
  </si>
  <si>
    <t>11036600</t>
  </si>
  <si>
    <t>11035900</t>
  </si>
  <si>
    <t>11036200</t>
  </si>
  <si>
    <t>11035700</t>
  </si>
  <si>
    <t>11036210</t>
  </si>
  <si>
    <t>11036220</t>
  </si>
  <si>
    <t>11036230</t>
  </si>
  <si>
    <t>11036240</t>
  </si>
  <si>
    <t>11036250</t>
  </si>
  <si>
    <t>11036260</t>
  </si>
  <si>
    <t>11036270</t>
  </si>
  <si>
    <t>11036280</t>
  </si>
  <si>
    <t>11036700</t>
  </si>
  <si>
    <t>1104</t>
  </si>
  <si>
    <t>Road Transport/Vehicle licensing and Testing</t>
  </si>
  <si>
    <t>11040100</t>
  </si>
  <si>
    <t>11040200</t>
  </si>
  <si>
    <t>11040300</t>
  </si>
  <si>
    <t>11040400</t>
  </si>
  <si>
    <t>11040700</t>
  </si>
  <si>
    <t>11040800</t>
  </si>
  <si>
    <t>11041000</t>
  </si>
  <si>
    <t>11041100</t>
  </si>
  <si>
    <t>11041300</t>
  </si>
  <si>
    <t>11041400</t>
  </si>
  <si>
    <t>11041500</t>
  </si>
  <si>
    <t>11041600</t>
  </si>
  <si>
    <t>11041610</t>
  </si>
  <si>
    <t>11041700</t>
  </si>
  <si>
    <t>11041800</t>
  </si>
  <si>
    <t>11041900</t>
  </si>
  <si>
    <t>11042000</t>
  </si>
  <si>
    <t>11042100</t>
  </si>
  <si>
    <t>11042200</t>
  </si>
  <si>
    <t>11042300</t>
  </si>
  <si>
    <t>11042500</t>
  </si>
  <si>
    <t>11042600</t>
  </si>
  <si>
    <t>11042700</t>
  </si>
  <si>
    <t>11042800</t>
  </si>
  <si>
    <t>11042900</t>
  </si>
  <si>
    <t>11043000</t>
  </si>
  <si>
    <t>11043100</t>
  </si>
  <si>
    <t>11043200</t>
  </si>
  <si>
    <t>0506</t>
  </si>
  <si>
    <t>Community &amp; Social Services/Aged Care</t>
  </si>
  <si>
    <t>05060100</t>
  </si>
  <si>
    <t>05060200</t>
  </si>
  <si>
    <t>05060300</t>
  </si>
  <si>
    <t>05060400</t>
  </si>
  <si>
    <t>05060700</t>
  </si>
  <si>
    <t>05060800</t>
  </si>
  <si>
    <t>05061000</t>
  </si>
  <si>
    <t>05061100</t>
  </si>
  <si>
    <t>05061300</t>
  </si>
  <si>
    <t>05061400</t>
  </si>
  <si>
    <t>05061500</t>
  </si>
  <si>
    <t>05061600</t>
  </si>
  <si>
    <t>05061610</t>
  </si>
  <si>
    <t>05061700</t>
  </si>
  <si>
    <t>05061800</t>
  </si>
  <si>
    <t>05061900</t>
  </si>
  <si>
    <t>05062000</t>
  </si>
  <si>
    <t>05062100</t>
  </si>
  <si>
    <t>05062200</t>
  </si>
  <si>
    <t>05062300</t>
  </si>
  <si>
    <t>05062500</t>
  </si>
  <si>
    <t>05062600</t>
  </si>
  <si>
    <t>05062700</t>
  </si>
  <si>
    <t>05062800</t>
  </si>
  <si>
    <t>05062900</t>
  </si>
  <si>
    <t>05063000</t>
  </si>
  <si>
    <t>05063100</t>
  </si>
  <si>
    <t>05063200</t>
  </si>
  <si>
    <t>05063300</t>
  </si>
  <si>
    <t>05063400</t>
  </si>
  <si>
    <t>05063500</t>
  </si>
  <si>
    <t>05063600</t>
  </si>
  <si>
    <t>05063700</t>
  </si>
  <si>
    <t>05063900</t>
  </si>
  <si>
    <t>05064000</t>
  </si>
  <si>
    <t>05064100</t>
  </si>
  <si>
    <t>05064110</t>
  </si>
  <si>
    <t>05064200</t>
  </si>
  <si>
    <t>05064300</t>
  </si>
  <si>
    <t>05064400</t>
  </si>
  <si>
    <t>05064500</t>
  </si>
  <si>
    <t>05064550</t>
  </si>
  <si>
    <t>05064600</t>
  </si>
  <si>
    <t>05064700</t>
  </si>
  <si>
    <t>05064800</t>
  </si>
  <si>
    <t>05065000</t>
  </si>
  <si>
    <t>05065010</t>
  </si>
  <si>
    <t>05065100</t>
  </si>
  <si>
    <t>05065200</t>
  </si>
  <si>
    <t>05065300</t>
  </si>
  <si>
    <t>05065400</t>
  </si>
  <si>
    <t>05065500</t>
  </si>
  <si>
    <t>05065600</t>
  </si>
  <si>
    <t>05065800</t>
  </si>
  <si>
    <t>05066600</t>
  </si>
  <si>
    <t>05065900</t>
  </si>
  <si>
    <t>05066200</t>
  </si>
  <si>
    <t>05065700</t>
  </si>
  <si>
    <t>05066210</t>
  </si>
  <si>
    <t>05066220</t>
  </si>
  <si>
    <t>05066230</t>
  </si>
  <si>
    <t>05066240</t>
  </si>
  <si>
    <t>05066250</t>
  </si>
  <si>
    <t>05066260</t>
  </si>
  <si>
    <t>05066270</t>
  </si>
  <si>
    <t>05066280</t>
  </si>
  <si>
    <t>05066700</t>
  </si>
  <si>
    <t>0507</t>
  </si>
  <si>
    <t>Community &amp; Social Services/Other Community</t>
  </si>
  <si>
    <t>05070100</t>
  </si>
  <si>
    <t>05070200</t>
  </si>
  <si>
    <t>05070300</t>
  </si>
  <si>
    <t>05070400</t>
  </si>
  <si>
    <t>05070700</t>
  </si>
  <si>
    <t>05070800</t>
  </si>
  <si>
    <t>05071000</t>
  </si>
  <si>
    <t>05071100</t>
  </si>
  <si>
    <t>05071300</t>
  </si>
  <si>
    <t>05071400</t>
  </si>
  <si>
    <t>05071500</t>
  </si>
  <si>
    <t>05071600</t>
  </si>
  <si>
    <t>05071610</t>
  </si>
  <si>
    <t>05071700</t>
  </si>
  <si>
    <t>05071800</t>
  </si>
  <si>
    <t>05071900</t>
  </si>
  <si>
    <t>05072000</t>
  </si>
  <si>
    <t>05072100</t>
  </si>
  <si>
    <t>05072200</t>
  </si>
  <si>
    <t>05072300</t>
  </si>
  <si>
    <t>05072500</t>
  </si>
  <si>
    <t>05072600</t>
  </si>
  <si>
    <t>05072700</t>
  </si>
  <si>
    <t>05072800</t>
  </si>
  <si>
    <t>05072900</t>
  </si>
  <si>
    <t>05073000</t>
  </si>
  <si>
    <t>05073100</t>
  </si>
  <si>
    <t>05073200</t>
  </si>
  <si>
    <t>05073300</t>
  </si>
  <si>
    <t>05073400</t>
  </si>
  <si>
    <t>05073500</t>
  </si>
  <si>
    <t>05073600</t>
  </si>
  <si>
    <t>05073700</t>
  </si>
  <si>
    <t>05073900</t>
  </si>
  <si>
    <t>05074000</t>
  </si>
  <si>
    <t>05074100</t>
  </si>
  <si>
    <t>05074110</t>
  </si>
  <si>
    <t>05074200</t>
  </si>
  <si>
    <t>05074300</t>
  </si>
  <si>
    <t>05074400</t>
  </si>
  <si>
    <t>05074500</t>
  </si>
  <si>
    <t>05074550</t>
  </si>
  <si>
    <t>05074600</t>
  </si>
  <si>
    <t>05074700</t>
  </si>
  <si>
    <t>05074800</t>
  </si>
  <si>
    <t>05075000</t>
  </si>
  <si>
    <t>05075010</t>
  </si>
  <si>
    <t>05075100</t>
  </si>
  <si>
    <t>05075200</t>
  </si>
  <si>
    <t>05075300</t>
  </si>
  <si>
    <t>05075400</t>
  </si>
  <si>
    <t>05075500</t>
  </si>
  <si>
    <t>05075600</t>
  </si>
  <si>
    <t>05075800</t>
  </si>
  <si>
    <t>05076600</t>
  </si>
  <si>
    <t>05075900</t>
  </si>
  <si>
    <t>05076200</t>
  </si>
  <si>
    <t>05075700</t>
  </si>
  <si>
    <t>05076210</t>
  </si>
  <si>
    <t>05076220</t>
  </si>
  <si>
    <t>05076230</t>
  </si>
  <si>
    <t>05076240</t>
  </si>
  <si>
    <t>05076250</t>
  </si>
  <si>
    <t>05076260</t>
  </si>
  <si>
    <t>05076270</t>
  </si>
  <si>
    <t>05076280</t>
  </si>
  <si>
    <t>05076700</t>
  </si>
  <si>
    <t>0508</t>
  </si>
  <si>
    <t>Community &amp; Social Services/Other Social</t>
  </si>
  <si>
    <t>05080100</t>
  </si>
  <si>
    <t>05080200</t>
  </si>
  <si>
    <t>05080300</t>
  </si>
  <si>
    <t>05080400</t>
  </si>
  <si>
    <t>05080700</t>
  </si>
  <si>
    <t>05080800</t>
  </si>
  <si>
    <t>05081000</t>
  </si>
  <si>
    <t>05081100</t>
  </si>
  <si>
    <t>05081300</t>
  </si>
  <si>
    <t>05081400</t>
  </si>
  <si>
    <t>05081500</t>
  </si>
  <si>
    <t>05081600</t>
  </si>
  <si>
    <t>05081610</t>
  </si>
  <si>
    <t>05081700</t>
  </si>
  <si>
    <t>05081800</t>
  </si>
  <si>
    <t>05081900</t>
  </si>
  <si>
    <t>05082000</t>
  </si>
  <si>
    <t>05082100</t>
  </si>
  <si>
    <t>05082200</t>
  </si>
  <si>
    <t>05082300</t>
  </si>
  <si>
    <t>05082500</t>
  </si>
  <si>
    <t>0705010</t>
  </si>
  <si>
    <t>0705100</t>
  </si>
  <si>
    <t>0705200</t>
  </si>
  <si>
    <t>0705300</t>
  </si>
  <si>
    <t>0705400</t>
  </si>
  <si>
    <t>0705500</t>
  </si>
  <si>
    <t>0705600</t>
  </si>
  <si>
    <t>0705800</t>
  </si>
  <si>
    <t>0706600</t>
  </si>
  <si>
    <t>0705900</t>
  </si>
  <si>
    <t>0706200</t>
  </si>
  <si>
    <t>0705700</t>
  </si>
  <si>
    <t>0706210</t>
  </si>
  <si>
    <t>0706220</t>
  </si>
  <si>
    <t>0706230</t>
  </si>
  <si>
    <t>0706240</t>
  </si>
  <si>
    <t>0706250</t>
  </si>
  <si>
    <t>0706260</t>
  </si>
  <si>
    <t>0706270</t>
  </si>
  <si>
    <t>0706280</t>
  </si>
  <si>
    <t>0706700</t>
  </si>
  <si>
    <t>0800100</t>
  </si>
  <si>
    <t>0800200</t>
  </si>
  <si>
    <t>0800300</t>
  </si>
  <si>
    <t>0800400</t>
  </si>
  <si>
    <t>0800700</t>
  </si>
  <si>
    <t>0800800</t>
  </si>
  <si>
    <t>0801000</t>
  </si>
  <si>
    <t>0801100</t>
  </si>
  <si>
    <t>0801300</t>
  </si>
  <si>
    <t>0801400</t>
  </si>
  <si>
    <t>0801500</t>
  </si>
  <si>
    <t>0801600</t>
  </si>
  <si>
    <t>0801610</t>
  </si>
  <si>
    <t>0801700</t>
  </si>
  <si>
    <t>0801800</t>
  </si>
  <si>
    <t>0801900</t>
  </si>
  <si>
    <t>0802000</t>
  </si>
  <si>
    <t>0802100</t>
  </si>
  <si>
    <t>0802200</t>
  </si>
  <si>
    <t>0802300</t>
  </si>
  <si>
    <t>0802500</t>
  </si>
  <si>
    <t>0802600</t>
  </si>
  <si>
    <t>0802700</t>
  </si>
  <si>
    <t>0802800</t>
  </si>
  <si>
    <t>0802900</t>
  </si>
  <si>
    <t>0803000</t>
  </si>
  <si>
    <t>0803100</t>
  </si>
  <si>
    <t>0803200</t>
  </si>
  <si>
    <t>0803300</t>
  </si>
  <si>
    <t>0803400</t>
  </si>
  <si>
    <t>0803500</t>
  </si>
  <si>
    <t>0803600</t>
  </si>
  <si>
    <t>0803700</t>
  </si>
  <si>
    <t>0803900</t>
  </si>
  <si>
    <t>0804000</t>
  </si>
  <si>
    <t>0804100</t>
  </si>
  <si>
    <t>0804110</t>
  </si>
  <si>
    <t>0804200</t>
  </si>
  <si>
    <t>0804300</t>
  </si>
  <si>
    <t>0804400</t>
  </si>
  <si>
    <t>0804500</t>
  </si>
  <si>
    <t>0804550</t>
  </si>
  <si>
    <t>0804600</t>
  </si>
  <si>
    <t>0804700</t>
  </si>
  <si>
    <t>0804800</t>
  </si>
  <si>
    <t>0805000</t>
  </si>
  <si>
    <t>0805010</t>
  </si>
  <si>
    <t>0805100</t>
  </si>
  <si>
    <t>0805200</t>
  </si>
  <si>
    <t>0805300</t>
  </si>
  <si>
    <t>0805400</t>
  </si>
  <si>
    <t>0805500</t>
  </si>
  <si>
    <t>0805600</t>
  </si>
  <si>
    <t>0805800</t>
  </si>
  <si>
    <t>0806600</t>
  </si>
  <si>
    <t>0805900</t>
  </si>
  <si>
    <t>0806200</t>
  </si>
  <si>
    <t>0805700</t>
  </si>
  <si>
    <t>0806210</t>
  </si>
  <si>
    <t>0806220</t>
  </si>
  <si>
    <t>0806230</t>
  </si>
  <si>
    <t>0806240</t>
  </si>
  <si>
    <t>0806250</t>
  </si>
  <si>
    <t>0806260</t>
  </si>
  <si>
    <t>0806270</t>
  </si>
  <si>
    <t>0806280</t>
  </si>
  <si>
    <t>0806700</t>
  </si>
  <si>
    <t>0900100</t>
  </si>
  <si>
    <t>0900200</t>
  </si>
  <si>
    <t>0900300</t>
  </si>
  <si>
    <t>0900400</t>
  </si>
  <si>
    <t>0900700</t>
  </si>
  <si>
    <t>0900800</t>
  </si>
  <si>
    <t>0901000</t>
  </si>
  <si>
    <t>0901100</t>
  </si>
  <si>
    <t>0901300</t>
  </si>
  <si>
    <t>0901400</t>
  </si>
  <si>
    <t>0901500</t>
  </si>
  <si>
    <t>0901600</t>
  </si>
  <si>
    <t>0901610</t>
  </si>
  <si>
    <t>0901700</t>
  </si>
  <si>
    <t>0901800</t>
  </si>
  <si>
    <t>0901900</t>
  </si>
  <si>
    <t>0902000</t>
  </si>
  <si>
    <t>0902100</t>
  </si>
  <si>
    <t>0902200</t>
  </si>
  <si>
    <t>0902300</t>
  </si>
  <si>
    <t>0902500</t>
  </si>
  <si>
    <t>0902600</t>
  </si>
  <si>
    <t>0902700</t>
  </si>
  <si>
    <t>0902800</t>
  </si>
  <si>
    <t>0902900</t>
  </si>
  <si>
    <t>0903000</t>
  </si>
  <si>
    <t>0903100</t>
  </si>
  <si>
    <t>0903200</t>
  </si>
  <si>
    <t>0903300</t>
  </si>
  <si>
    <t>0903400</t>
  </si>
  <si>
    <t>0903500</t>
  </si>
  <si>
    <t>0903600</t>
  </si>
  <si>
    <t>0903700</t>
  </si>
  <si>
    <t>0903900</t>
  </si>
  <si>
    <t>0904000</t>
  </si>
  <si>
    <t>0904100</t>
  </si>
  <si>
    <t>0904110</t>
  </si>
  <si>
    <t>0904200</t>
  </si>
  <si>
    <t>0904300</t>
  </si>
  <si>
    <t>0904400</t>
  </si>
  <si>
    <t>0904500</t>
  </si>
  <si>
    <t>0904550</t>
  </si>
  <si>
    <t>0904600</t>
  </si>
  <si>
    <t>0904700</t>
  </si>
  <si>
    <t>0904800</t>
  </si>
  <si>
    <t>0905000</t>
  </si>
  <si>
    <t>0905010</t>
  </si>
  <si>
    <t>0905100</t>
  </si>
  <si>
    <t>0905200</t>
  </si>
  <si>
    <t>0905300</t>
  </si>
  <si>
    <t>0905400</t>
  </si>
  <si>
    <t>0905500</t>
  </si>
  <si>
    <t>0905600</t>
  </si>
  <si>
    <t>0905800</t>
  </si>
  <si>
    <t>0906600</t>
  </si>
  <si>
    <t>0905900</t>
  </si>
  <si>
    <t>0906200</t>
  </si>
  <si>
    <t>0905700</t>
  </si>
  <si>
    <t>0906210</t>
  </si>
  <si>
    <t>0906220</t>
  </si>
  <si>
    <t>0906230</t>
  </si>
  <si>
    <t>0906240</t>
  </si>
  <si>
    <t>0906250</t>
  </si>
  <si>
    <t>0906260</t>
  </si>
  <si>
    <t>0906270</t>
  </si>
  <si>
    <t>0906280</t>
  </si>
  <si>
    <t>0906700</t>
  </si>
  <si>
    <t>1000100</t>
  </si>
  <si>
    <t>1000200</t>
  </si>
  <si>
    <t>1000300</t>
  </si>
  <si>
    <t>1000400</t>
  </si>
  <si>
    <t>1000700</t>
  </si>
  <si>
    <t>1000800</t>
  </si>
  <si>
    <t>1001000</t>
  </si>
  <si>
    <t>1001100</t>
  </si>
  <si>
    <t>1001300</t>
  </si>
  <si>
    <t>1001400</t>
  </si>
  <si>
    <t>1001500</t>
  </si>
  <si>
    <t>1001600</t>
  </si>
  <si>
    <t>1001610</t>
  </si>
  <si>
    <t>1001700</t>
  </si>
  <si>
    <t>1001800</t>
  </si>
  <si>
    <t>1001900</t>
  </si>
  <si>
    <t>1002000</t>
  </si>
  <si>
    <t>1002100</t>
  </si>
  <si>
    <t>1002200</t>
  </si>
  <si>
    <t>1002300</t>
  </si>
  <si>
    <t>1002500</t>
  </si>
  <si>
    <t>1002600</t>
  </si>
  <si>
    <t>1002700</t>
  </si>
  <si>
    <t>1002800</t>
  </si>
  <si>
    <t>1002900</t>
  </si>
  <si>
    <t>1003000</t>
  </si>
  <si>
    <t>1003100</t>
  </si>
  <si>
    <t>1003200</t>
  </si>
  <si>
    <t>1003300</t>
  </si>
  <si>
    <t>1003400</t>
  </si>
  <si>
    <t>1003500</t>
  </si>
  <si>
    <t>1003600</t>
  </si>
  <si>
    <t>1003700</t>
  </si>
  <si>
    <t>1003900</t>
  </si>
  <si>
    <t>1004000</t>
  </si>
  <si>
    <t>1004100</t>
  </si>
  <si>
    <t>1004110</t>
  </si>
  <si>
    <t>1004200</t>
  </si>
  <si>
    <t>1004300</t>
  </si>
  <si>
    <t>1004400</t>
  </si>
  <si>
    <t>1004500</t>
  </si>
  <si>
    <t>1004550</t>
  </si>
  <si>
    <t>1004600</t>
  </si>
  <si>
    <t>1004700</t>
  </si>
  <si>
    <t>1004800</t>
  </si>
  <si>
    <t>1005000</t>
  </si>
  <si>
    <t>1005010</t>
  </si>
  <si>
    <t>1005100</t>
  </si>
  <si>
    <t>1005200</t>
  </si>
  <si>
    <t>1005300</t>
  </si>
  <si>
    <t>1005400</t>
  </si>
  <si>
    <t>1005500</t>
  </si>
  <si>
    <t>1005600</t>
  </si>
  <si>
    <t>1005800</t>
  </si>
  <si>
    <t>1006600</t>
  </si>
  <si>
    <t>1005900</t>
  </si>
  <si>
    <t>1006200</t>
  </si>
  <si>
    <t>1005700</t>
  </si>
  <si>
    <t>1006210</t>
  </si>
  <si>
    <t>1006220</t>
  </si>
  <si>
    <t>1006230</t>
  </si>
  <si>
    <t>1006240</t>
  </si>
  <si>
    <t>1006250</t>
  </si>
  <si>
    <t>1006260</t>
  </si>
  <si>
    <t>1006270</t>
  </si>
  <si>
    <t>1006280</t>
  </si>
  <si>
    <t>1006700</t>
  </si>
  <si>
    <t>1010100</t>
  </si>
  <si>
    <t>1010200</t>
  </si>
  <si>
    <t>1010300</t>
  </si>
  <si>
    <t>1010400</t>
  </si>
  <si>
    <t>1010700</t>
  </si>
  <si>
    <t>1010800</t>
  </si>
  <si>
    <t>1011000</t>
  </si>
  <si>
    <t>1011100</t>
  </si>
  <si>
    <t>1011300</t>
  </si>
  <si>
    <t>1011400</t>
  </si>
  <si>
    <t>1011500</t>
  </si>
  <si>
    <t>1011600</t>
  </si>
  <si>
    <t>1011610</t>
  </si>
  <si>
    <t>1011700</t>
  </si>
  <si>
    <t>1011800</t>
  </si>
  <si>
    <t>1011900</t>
  </si>
  <si>
    <t>1012000</t>
  </si>
  <si>
    <t>1012100</t>
  </si>
  <si>
    <t>1012200</t>
  </si>
  <si>
    <t>1012300</t>
  </si>
  <si>
    <t>1012500</t>
  </si>
  <si>
    <t>1012600</t>
  </si>
  <si>
    <t>1012700</t>
  </si>
  <si>
    <t>1012800</t>
  </si>
  <si>
    <t>1012900</t>
  </si>
  <si>
    <t>1013000</t>
  </si>
  <si>
    <t>1013100</t>
  </si>
  <si>
    <t>1013200</t>
  </si>
  <si>
    <t>1013300</t>
  </si>
  <si>
    <t>1013400</t>
  </si>
  <si>
    <t>1013500</t>
  </si>
  <si>
    <t>1013600</t>
  </si>
  <si>
    <t>1013700</t>
  </si>
  <si>
    <t>1013900</t>
  </si>
  <si>
    <t>1014000</t>
  </si>
  <si>
    <t>1014100</t>
  </si>
  <si>
    <t>1014110</t>
  </si>
  <si>
    <t>1014200</t>
  </si>
  <si>
    <t>1014300</t>
  </si>
  <si>
    <t>1014400</t>
  </si>
  <si>
    <t>1014500</t>
  </si>
  <si>
    <t>1014550</t>
  </si>
  <si>
    <t>1014600</t>
  </si>
  <si>
    <t>1014700</t>
  </si>
  <si>
    <t>1014800</t>
  </si>
  <si>
    <t>1015000</t>
  </si>
  <si>
    <t>1015010</t>
  </si>
  <si>
    <t>1015100</t>
  </si>
  <si>
    <t>1015200</t>
  </si>
  <si>
    <t>1015300</t>
  </si>
  <si>
    <t>1015400</t>
  </si>
  <si>
    <t>1015500</t>
  </si>
  <si>
    <t>1015600</t>
  </si>
  <si>
    <t>1015800</t>
  </si>
  <si>
    <t>1016600</t>
  </si>
  <si>
    <t>1015900</t>
  </si>
  <si>
    <t>1016200</t>
  </si>
  <si>
    <t>1015700</t>
  </si>
  <si>
    <t>1016210</t>
  </si>
  <si>
    <t>1016220</t>
  </si>
  <si>
    <t>1016230</t>
  </si>
  <si>
    <t>1016240</t>
  </si>
  <si>
    <t>1016250</t>
  </si>
  <si>
    <t>1016260</t>
  </si>
  <si>
    <t>1016270</t>
  </si>
  <si>
    <t>1016280</t>
  </si>
  <si>
    <t>1016700</t>
  </si>
  <si>
    <t>1100100</t>
  </si>
  <si>
    <t>1100200</t>
  </si>
  <si>
    <t>1100300</t>
  </si>
  <si>
    <t>1100400</t>
  </si>
  <si>
    <t>1100700</t>
  </si>
  <si>
    <t>1100800</t>
  </si>
  <si>
    <t>1101000</t>
  </si>
  <si>
    <t>1101100</t>
  </si>
  <si>
    <t>1101300</t>
  </si>
  <si>
    <t>1101400</t>
  </si>
  <si>
    <t>1101500</t>
  </si>
  <si>
    <t>1101600</t>
  </si>
  <si>
    <t>1101610</t>
  </si>
  <si>
    <t>1101700</t>
  </si>
  <si>
    <t>1101800</t>
  </si>
  <si>
    <t>1101900</t>
  </si>
  <si>
    <t>1102000</t>
  </si>
  <si>
    <t>1102100</t>
  </si>
  <si>
    <t>1102200</t>
  </si>
  <si>
    <t>1102300</t>
  </si>
  <si>
    <t>1102500</t>
  </si>
  <si>
    <t>1102600</t>
  </si>
  <si>
    <t>1102700</t>
  </si>
  <si>
    <t>1102800</t>
  </si>
  <si>
    <t>1102900</t>
  </si>
  <si>
    <t>1103000</t>
  </si>
  <si>
    <t>1103100</t>
  </si>
  <si>
    <t>1103200</t>
  </si>
  <si>
    <t>1103300</t>
  </si>
  <si>
    <t>1103400</t>
  </si>
  <si>
    <t>1103500</t>
  </si>
  <si>
    <t>1103600</t>
  </si>
  <si>
    <t>1103700</t>
  </si>
  <si>
    <t>1103900</t>
  </si>
  <si>
    <t>1104000</t>
  </si>
  <si>
    <t>1104100</t>
  </si>
  <si>
    <t>1104110</t>
  </si>
  <si>
    <t>1104200</t>
  </si>
  <si>
    <t>1104300</t>
  </si>
  <si>
    <t>1104400</t>
  </si>
  <si>
    <t>1104500</t>
  </si>
  <si>
    <t>1104550</t>
  </si>
  <si>
    <t>1104600</t>
  </si>
  <si>
    <t>1104700</t>
  </si>
  <si>
    <t>1104800</t>
  </si>
  <si>
    <t>1105000</t>
  </si>
  <si>
    <t>1105010</t>
  </si>
  <si>
    <t>1105100</t>
  </si>
  <si>
    <t>1105200</t>
  </si>
  <si>
    <t>1105300</t>
  </si>
  <si>
    <t>1105400</t>
  </si>
  <si>
    <t>1105500</t>
  </si>
  <si>
    <t>1105600</t>
  </si>
  <si>
    <t>1105800</t>
  </si>
  <si>
    <t>1106600</t>
  </si>
  <si>
    <t>1105900</t>
  </si>
  <si>
    <t>1106200</t>
  </si>
  <si>
    <t>1105700</t>
  </si>
  <si>
    <t>1106210</t>
  </si>
  <si>
    <t>1106220</t>
  </si>
  <si>
    <t>1106230</t>
  </si>
  <si>
    <t>1106240</t>
  </si>
  <si>
    <t>1106250</t>
  </si>
  <si>
    <t>1106260</t>
  </si>
  <si>
    <t>1106270</t>
  </si>
  <si>
    <t>1106280</t>
  </si>
  <si>
    <t>1106700</t>
  </si>
  <si>
    <t>1200100</t>
  </si>
  <si>
    <t>1200200</t>
  </si>
  <si>
    <t>1200300</t>
  </si>
  <si>
    <t>1200400</t>
  </si>
  <si>
    <t>1200700</t>
  </si>
  <si>
    <t>1200800</t>
  </si>
  <si>
    <t>1201000</t>
  </si>
  <si>
    <t>1201100</t>
  </si>
  <si>
    <t>1201300</t>
  </si>
  <si>
    <t>1201400</t>
  </si>
  <si>
    <t>1201500</t>
  </si>
  <si>
    <t>1201600</t>
  </si>
  <si>
    <t>1201610</t>
  </si>
  <si>
    <t>1201700</t>
  </si>
  <si>
    <t>1201800</t>
  </si>
  <si>
    <t>1201900</t>
  </si>
  <si>
    <t>1202000</t>
  </si>
  <si>
    <t>1202100</t>
  </si>
  <si>
    <t>1202200</t>
  </si>
  <si>
    <t>1202300</t>
  </si>
  <si>
    <t>1202500</t>
  </si>
  <si>
    <t>1202600</t>
  </si>
  <si>
    <t>1202700</t>
  </si>
  <si>
    <t>1202800</t>
  </si>
  <si>
    <t>1202900</t>
  </si>
  <si>
    <t>1203000</t>
  </si>
  <si>
    <t>1203100</t>
  </si>
  <si>
    <t>1203200</t>
  </si>
  <si>
    <t>1203300</t>
  </si>
  <si>
    <t>1203400</t>
  </si>
  <si>
    <t>1203500</t>
  </si>
  <si>
    <t>1203600</t>
  </si>
  <si>
    <t>1203700</t>
  </si>
  <si>
    <t>1203900</t>
  </si>
  <si>
    <t>1204000</t>
  </si>
  <si>
    <t>1204100</t>
  </si>
  <si>
    <t>1204110</t>
  </si>
  <si>
    <t>1204200</t>
  </si>
  <si>
    <t>1204300</t>
  </si>
  <si>
    <t>1204400</t>
  </si>
  <si>
    <t>1204500</t>
  </si>
  <si>
    <t>1204550</t>
  </si>
  <si>
    <t>1204600</t>
  </si>
  <si>
    <t>1204700</t>
  </si>
  <si>
    <t>1204800</t>
  </si>
  <si>
    <t>1205000</t>
  </si>
  <si>
    <t>1205010</t>
  </si>
  <si>
    <t>1205100</t>
  </si>
  <si>
    <t>1205200</t>
  </si>
  <si>
    <t>1205300</t>
  </si>
  <si>
    <t>1205400</t>
  </si>
  <si>
    <t>1205500</t>
  </si>
  <si>
    <t>1205600</t>
  </si>
  <si>
    <t>1205800</t>
  </si>
  <si>
    <t>1206600</t>
  </si>
  <si>
    <t>1205900</t>
  </si>
  <si>
    <t>1206200</t>
  </si>
  <si>
    <t>1205700</t>
  </si>
  <si>
    <t>1206210</t>
  </si>
  <si>
    <t>1206220</t>
  </si>
  <si>
    <t>1206230</t>
  </si>
  <si>
    <t>1206240</t>
  </si>
  <si>
    <t>1206250</t>
  </si>
  <si>
    <t>1206260</t>
  </si>
  <si>
    <t>1206270</t>
  </si>
  <si>
    <t>1206280</t>
  </si>
  <si>
    <t>1206700</t>
  </si>
  <si>
    <t>1300100</t>
  </si>
  <si>
    <t>1300200</t>
  </si>
  <si>
    <t>1300300</t>
  </si>
  <si>
    <t>1300400</t>
  </si>
  <si>
    <t>1300700</t>
  </si>
  <si>
    <t>1300800</t>
  </si>
  <si>
    <t>1301000</t>
  </si>
  <si>
    <t>1301100</t>
  </si>
  <si>
    <t>1301300</t>
  </si>
  <si>
    <t>1301400</t>
  </si>
  <si>
    <t>1301500</t>
  </si>
  <si>
    <t>1301600</t>
  </si>
  <si>
    <t>1301610</t>
  </si>
  <si>
    <t>1301700</t>
  </si>
  <si>
    <t>1301800</t>
  </si>
  <si>
    <t>1301900</t>
  </si>
  <si>
    <t>1302000</t>
  </si>
  <si>
    <t>1302100</t>
  </si>
  <si>
    <t>1302200</t>
  </si>
  <si>
    <t>1302300</t>
  </si>
  <si>
    <t>1302500</t>
  </si>
  <si>
    <t>1302600</t>
  </si>
  <si>
    <t>1302700</t>
  </si>
  <si>
    <t>1302800</t>
  </si>
  <si>
    <t>1302900</t>
  </si>
  <si>
    <t>1303000</t>
  </si>
  <si>
    <t>1303100</t>
  </si>
  <si>
    <t>1303200</t>
  </si>
  <si>
    <t>1303300</t>
  </si>
  <si>
    <t>1303400</t>
  </si>
  <si>
    <t>1303500</t>
  </si>
  <si>
    <t>1303600</t>
  </si>
  <si>
    <t>1303700</t>
  </si>
  <si>
    <t>1303900</t>
  </si>
  <si>
    <t>1304000</t>
  </si>
  <si>
    <t>1304100</t>
  </si>
  <si>
    <t>1304110</t>
  </si>
  <si>
    <t>1304200</t>
  </si>
  <si>
    <t>1304300</t>
  </si>
  <si>
    <t>1304400</t>
  </si>
  <si>
    <t>1304500</t>
  </si>
  <si>
    <t>1304550</t>
  </si>
  <si>
    <t>1304600</t>
  </si>
  <si>
    <t>1304700</t>
  </si>
  <si>
    <t>1304800</t>
  </si>
  <si>
    <t>1305000</t>
  </si>
  <si>
    <t>1305010</t>
  </si>
  <si>
    <t>1305100</t>
  </si>
  <si>
    <t>1305200</t>
  </si>
  <si>
    <t>1305300</t>
  </si>
  <si>
    <t>1305400</t>
  </si>
  <si>
    <t>1305500</t>
  </si>
  <si>
    <t>1305600</t>
  </si>
  <si>
    <t>1305800</t>
  </si>
  <si>
    <t>1306600</t>
  </si>
  <si>
    <t>1305900</t>
  </si>
  <si>
    <t>1306200</t>
  </si>
  <si>
    <t>1305700</t>
  </si>
  <si>
    <t>1306210</t>
  </si>
  <si>
    <t>1306220</t>
  </si>
  <si>
    <t>1306230</t>
  </si>
  <si>
    <t>1306240</t>
  </si>
  <si>
    <t>1306250</t>
  </si>
  <si>
    <t>1306260</t>
  </si>
  <si>
    <t>1306270</t>
  </si>
  <si>
    <t>1306280</t>
  </si>
  <si>
    <t>1306700</t>
  </si>
  <si>
    <t>1400100</t>
  </si>
  <si>
    <t>1400200</t>
  </si>
  <si>
    <t>1400300</t>
  </si>
  <si>
    <t>1400400</t>
  </si>
  <si>
    <t>1400700</t>
  </si>
  <si>
    <t>1400800</t>
  </si>
  <si>
    <t>1401000</t>
  </si>
  <si>
    <t>1401100</t>
  </si>
  <si>
    <t>1401300</t>
  </si>
  <si>
    <t>1401400</t>
  </si>
  <si>
    <t>1401500</t>
  </si>
  <si>
    <t>1401600</t>
  </si>
  <si>
    <t>1401610</t>
  </si>
  <si>
    <t>1401700</t>
  </si>
  <si>
    <t>1401800</t>
  </si>
  <si>
    <t>1401900</t>
  </si>
  <si>
    <t>1402000</t>
  </si>
  <si>
    <t>1402100</t>
  </si>
  <si>
    <t>1402200</t>
  </si>
  <si>
    <t>1402300</t>
  </si>
  <si>
    <t>1402500</t>
  </si>
  <si>
    <t>1402600</t>
  </si>
  <si>
    <t>1402700</t>
  </si>
  <si>
    <t>1402800</t>
  </si>
  <si>
    <t>1402900</t>
  </si>
  <si>
    <t>1403000</t>
  </si>
  <si>
    <t>1403100</t>
  </si>
  <si>
    <t>1403200</t>
  </si>
  <si>
    <t>1403300</t>
  </si>
  <si>
    <t>1403400</t>
  </si>
  <si>
    <t>1403500</t>
  </si>
  <si>
    <t>1403600</t>
  </si>
  <si>
    <t>1403700</t>
  </si>
  <si>
    <t>1403900</t>
  </si>
  <si>
    <t>1404000</t>
  </si>
  <si>
    <t>1404100</t>
  </si>
  <si>
    <t>1404110</t>
  </si>
  <si>
    <t>1404200</t>
  </si>
  <si>
    <t>1404300</t>
  </si>
  <si>
    <t>1404400</t>
  </si>
  <si>
    <t>1404500</t>
  </si>
  <si>
    <t>1404550</t>
  </si>
  <si>
    <t>1404600</t>
  </si>
  <si>
    <t>1404700</t>
  </si>
  <si>
    <t>1404800</t>
  </si>
  <si>
    <t>1405000</t>
  </si>
  <si>
    <t>1405010</t>
  </si>
  <si>
    <t>1405100</t>
  </si>
  <si>
    <t>1405200</t>
  </si>
  <si>
    <t>1405300</t>
  </si>
  <si>
    <t>1405400</t>
  </si>
  <si>
    <t>1405500</t>
  </si>
  <si>
    <t>1405600</t>
  </si>
  <si>
    <t>1405800</t>
  </si>
  <si>
    <t>1406600</t>
  </si>
  <si>
    <t>1405900</t>
  </si>
  <si>
    <t>1406200</t>
  </si>
  <si>
    <t>1405700</t>
  </si>
  <si>
    <t>1406210</t>
  </si>
  <si>
    <t>1406220</t>
  </si>
  <si>
    <t>1406230</t>
  </si>
  <si>
    <t>1406240</t>
  </si>
  <si>
    <t>1406250</t>
  </si>
  <si>
    <t>1406260</t>
  </si>
  <si>
    <t>1406270</t>
  </si>
  <si>
    <t>1406280</t>
  </si>
  <si>
    <t>1406700</t>
  </si>
  <si>
    <t>9990100</t>
  </si>
  <si>
    <t>9990200</t>
  </si>
  <si>
    <t>9990300</t>
  </si>
  <si>
    <t>9990400</t>
  </si>
  <si>
    <t>9990700</t>
  </si>
  <si>
    <t>9990800</t>
  </si>
  <si>
    <t>9991000</t>
  </si>
  <si>
    <t>9991100</t>
  </si>
  <si>
    <t>9991300</t>
  </si>
  <si>
    <t>9991400</t>
  </si>
  <si>
    <t>9991500</t>
  </si>
  <si>
    <t>9991600</t>
  </si>
  <si>
    <t>9991610</t>
  </si>
  <si>
    <t>9991700</t>
  </si>
  <si>
    <t>9991800</t>
  </si>
  <si>
    <t>9991900</t>
  </si>
  <si>
    <t>9992000</t>
  </si>
  <si>
    <t>9992100</t>
  </si>
  <si>
    <t>9992200</t>
  </si>
  <si>
    <t>9992300</t>
  </si>
  <si>
    <t>9992500</t>
  </si>
  <si>
    <t>9992600</t>
  </si>
  <si>
    <t>9992700</t>
  </si>
  <si>
    <t>9992800</t>
  </si>
  <si>
    <t>9992900</t>
  </si>
  <si>
    <t>9993000</t>
  </si>
  <si>
    <t>9993100</t>
  </si>
  <si>
    <t>9993200</t>
  </si>
  <si>
    <t>9993300</t>
  </si>
  <si>
    <t>9993400</t>
  </si>
  <si>
    <t>9993500</t>
  </si>
  <si>
    <t>9993600</t>
  </si>
  <si>
    <t>9993700</t>
  </si>
  <si>
    <t>9993900</t>
  </si>
  <si>
    <t>9994000</t>
  </si>
  <si>
    <t>9994100</t>
  </si>
  <si>
    <t>9994110</t>
  </si>
  <si>
    <t>9994200</t>
  </si>
  <si>
    <t>9994300</t>
  </si>
  <si>
    <t>9994400</t>
  </si>
  <si>
    <t>9994500</t>
  </si>
  <si>
    <t>9994550</t>
  </si>
  <si>
    <t>9994600</t>
  </si>
  <si>
    <t>9994700</t>
  </si>
  <si>
    <t>9994800</t>
  </si>
  <si>
    <t>9995000</t>
  </si>
  <si>
    <t>9995010</t>
  </si>
  <si>
    <t>9995100</t>
  </si>
  <si>
    <t>9995200</t>
  </si>
  <si>
    <t>9995300</t>
  </si>
  <si>
    <t>9995400</t>
  </si>
  <si>
    <t>9995500</t>
  </si>
  <si>
    <t>9995600</t>
  </si>
  <si>
    <t>9995800</t>
  </si>
  <si>
    <t>9996600</t>
  </si>
  <si>
    <t>9995900</t>
  </si>
  <si>
    <t>9996200</t>
  </si>
  <si>
    <t>9995700</t>
  </si>
  <si>
    <t>9996210</t>
  </si>
  <si>
    <t>9996220</t>
  </si>
  <si>
    <t>9996230</t>
  </si>
  <si>
    <t>9996240</t>
  </si>
  <si>
    <t>9996250</t>
  </si>
  <si>
    <t>9996260</t>
  </si>
  <si>
    <t>9996270</t>
  </si>
  <si>
    <t>9996280</t>
  </si>
  <si>
    <t>9996700</t>
  </si>
  <si>
    <t>1. Municipal Governance and Administration</t>
  </si>
  <si>
    <t>2. Community and Public Safety</t>
  </si>
  <si>
    <t>3. Economic and Environmental Services</t>
  </si>
  <si>
    <t>4. Trading Services</t>
  </si>
  <si>
    <t>TOTAL</t>
  </si>
  <si>
    <t>Executive &amp; Council</t>
  </si>
  <si>
    <t>Budget &amp; Treasury Office</t>
  </si>
  <si>
    <t>Corporate Services</t>
  </si>
  <si>
    <t>Community &amp; Social Services</t>
  </si>
  <si>
    <t>Sport And Recreation</t>
  </si>
  <si>
    <t>Public Safety</t>
  </si>
  <si>
    <t>Housing</t>
  </si>
  <si>
    <t>Health</t>
  </si>
  <si>
    <t>Planning and Development</t>
  </si>
  <si>
    <t>Road Transport</t>
  </si>
  <si>
    <t>Environmental Protection</t>
  </si>
  <si>
    <t>Electricity</t>
  </si>
  <si>
    <t>Water</t>
  </si>
  <si>
    <t>Waste Water Management</t>
  </si>
  <si>
    <t>Waste Management</t>
  </si>
  <si>
    <t>Subtotal</t>
  </si>
  <si>
    <t>08010700</t>
  </si>
  <si>
    <t>08010800</t>
  </si>
  <si>
    <t>08011000</t>
  </si>
  <si>
    <t>08011100</t>
  </si>
  <si>
    <t>08011300</t>
  </si>
  <si>
    <t>08011400</t>
  </si>
  <si>
    <t>08011500</t>
  </si>
  <si>
    <t>08011600</t>
  </si>
  <si>
    <t>08011610</t>
  </si>
  <si>
    <t>08011700</t>
  </si>
  <si>
    <t>08011800</t>
  </si>
  <si>
    <t>08011900</t>
  </si>
  <si>
    <t>08012000</t>
  </si>
  <si>
    <t>08012100</t>
  </si>
  <si>
    <t>08012200</t>
  </si>
  <si>
    <t>08012300</t>
  </si>
  <si>
    <t>08012500</t>
  </si>
  <si>
    <t>08012600</t>
  </si>
  <si>
    <t>08012700</t>
  </si>
  <si>
    <t>08012800</t>
  </si>
  <si>
    <t>08012900</t>
  </si>
  <si>
    <t>08013000</t>
  </si>
  <si>
    <t>08013100</t>
  </si>
  <si>
    <t>08013200</t>
  </si>
  <si>
    <t>08013300</t>
  </si>
  <si>
    <t>08013400</t>
  </si>
  <si>
    <t>08013500</t>
  </si>
  <si>
    <t>08013600</t>
  </si>
  <si>
    <t>08013700</t>
  </si>
  <si>
    <t>08013900</t>
  </si>
  <si>
    <t>08014000</t>
  </si>
  <si>
    <t>08014100</t>
  </si>
  <si>
    <t>08014110</t>
  </si>
  <si>
    <t>08014200</t>
  </si>
  <si>
    <t>08014300</t>
  </si>
  <si>
    <t>08014400</t>
  </si>
  <si>
    <t>08014500</t>
  </si>
  <si>
    <t>08014550</t>
  </si>
  <si>
    <t>08014600</t>
  </si>
  <si>
    <t>08014700</t>
  </si>
  <si>
    <t>08014800</t>
  </si>
  <si>
    <t>08015000</t>
  </si>
  <si>
    <t>08015010</t>
  </si>
  <si>
    <t>08015100</t>
  </si>
  <si>
    <t>08015200</t>
  </si>
  <si>
    <t>08015300</t>
  </si>
  <si>
    <t>08015400</t>
  </si>
  <si>
    <t>08015500</t>
  </si>
  <si>
    <t>08015600</t>
  </si>
  <si>
    <t>08015800</t>
  </si>
  <si>
    <t>08016600</t>
  </si>
  <si>
    <t>08015900</t>
  </si>
  <si>
    <t>08016200</t>
  </si>
  <si>
    <t>08015700</t>
  </si>
  <si>
    <t>08016210</t>
  </si>
  <si>
    <t>08016220</t>
  </si>
  <si>
    <t>08016230</t>
  </si>
  <si>
    <t>08016240</t>
  </si>
  <si>
    <t>08016250</t>
  </si>
  <si>
    <t>08016260</t>
  </si>
  <si>
    <t>08016270</t>
  </si>
  <si>
    <t>08016280</t>
  </si>
  <si>
    <t>08016700</t>
  </si>
  <si>
    <t>0901</t>
  </si>
  <si>
    <t>Environmental Protection/Pollution Control</t>
  </si>
  <si>
    <t>09010100</t>
  </si>
  <si>
    <t>09010200</t>
  </si>
  <si>
    <t>09010300</t>
  </si>
  <si>
    <t>09010400</t>
  </si>
  <si>
    <t>09010700</t>
  </si>
  <si>
    <t>09010800</t>
  </si>
  <si>
    <t>09011000</t>
  </si>
  <si>
    <t>09011100</t>
  </si>
  <si>
    <t>09011300</t>
  </si>
  <si>
    <t>09011400</t>
  </si>
  <si>
    <t>09011500</t>
  </si>
  <si>
    <t>09011600</t>
  </si>
  <si>
    <t>09011610</t>
  </si>
  <si>
    <t>09011700</t>
  </si>
  <si>
    <t>09011800</t>
  </si>
  <si>
    <t>09011900</t>
  </si>
  <si>
    <t>09012000</t>
  </si>
  <si>
    <t>09012100</t>
  </si>
  <si>
    <t>09012200</t>
  </si>
  <si>
    <t>09012300</t>
  </si>
  <si>
    <t>09012500</t>
  </si>
  <si>
    <t>09012600</t>
  </si>
  <si>
    <t>09012700</t>
  </si>
  <si>
    <t>09012800</t>
  </si>
  <si>
    <t>09012900</t>
  </si>
  <si>
    <t>09013000</t>
  </si>
  <si>
    <t>09013100</t>
  </si>
  <si>
    <t>09013200</t>
  </si>
  <si>
    <t>09013300</t>
  </si>
  <si>
    <t>09013400</t>
  </si>
  <si>
    <t>09013500</t>
  </si>
  <si>
    <t>09013600</t>
  </si>
  <si>
    <t>09013700</t>
  </si>
  <si>
    <t>09013900</t>
  </si>
  <si>
    <t>09014000</t>
  </si>
  <si>
    <t>09014100</t>
  </si>
  <si>
    <t>09014110</t>
  </si>
  <si>
    <t>09014200</t>
  </si>
  <si>
    <t>09014300</t>
  </si>
  <si>
    <t>09014400</t>
  </si>
  <si>
    <t>09014500</t>
  </si>
  <si>
    <t>09014550</t>
  </si>
  <si>
    <t>09014600</t>
  </si>
  <si>
    <t>09014700</t>
  </si>
  <si>
    <t>09014800</t>
  </si>
  <si>
    <t>09015000</t>
  </si>
  <si>
    <t>09015010</t>
  </si>
  <si>
    <t>09015100</t>
  </si>
  <si>
    <t>09015200</t>
  </si>
  <si>
    <t>09015300</t>
  </si>
  <si>
    <t>09015400</t>
  </si>
  <si>
    <t>09015500</t>
  </si>
  <si>
    <t>09015600</t>
  </si>
  <si>
    <t>09015800</t>
  </si>
  <si>
    <t>09016600</t>
  </si>
  <si>
    <t>09015900</t>
  </si>
  <si>
    <t>09016200</t>
  </si>
  <si>
    <t>09015700</t>
  </si>
  <si>
    <t>09016210</t>
  </si>
  <si>
    <t>09016220</t>
  </si>
  <si>
    <t>09016230</t>
  </si>
  <si>
    <t>09016240</t>
  </si>
  <si>
    <t>09016250</t>
  </si>
  <si>
    <t>09016260</t>
  </si>
  <si>
    <t>09016270</t>
  </si>
  <si>
    <t>09016280</t>
  </si>
  <si>
    <t>09016700</t>
  </si>
  <si>
    <t>0902</t>
  </si>
  <si>
    <t>Environm. Protection/Biodiversity &amp; Landscape</t>
  </si>
  <si>
    <t>09020100</t>
  </si>
  <si>
    <t>09020200</t>
  </si>
  <si>
    <t>09020300</t>
  </si>
  <si>
    <t>09020400</t>
  </si>
  <si>
    <t>09020700</t>
  </si>
  <si>
    <t>09020800</t>
  </si>
  <si>
    <t>09021000</t>
  </si>
  <si>
    <t>09021100</t>
  </si>
  <si>
    <t>09021300</t>
  </si>
  <si>
    <t>09021400</t>
  </si>
  <si>
    <t>09021500</t>
  </si>
  <si>
    <t>09021600</t>
  </si>
  <si>
    <t>09021610</t>
  </si>
  <si>
    <t>09021700</t>
  </si>
  <si>
    <t>09021800</t>
  </si>
  <si>
    <t>09021900</t>
  </si>
  <si>
    <t>09022000</t>
  </si>
  <si>
    <t>09022100</t>
  </si>
  <si>
    <t>09022200</t>
  </si>
  <si>
    <t>09022300</t>
  </si>
  <si>
    <t>09022500</t>
  </si>
  <si>
    <t>09022600</t>
  </si>
  <si>
    <t>09022700</t>
  </si>
  <si>
    <t>09022800</t>
  </si>
  <si>
    <t>14056210</t>
  </si>
  <si>
    <t>14056220</t>
  </si>
  <si>
    <t>14056230</t>
  </si>
  <si>
    <t>14056240</t>
  </si>
  <si>
    <t>14056250</t>
  </si>
  <si>
    <t>14056260</t>
  </si>
  <si>
    <t>14056270</t>
  </si>
  <si>
    <t>14056280</t>
  </si>
  <si>
    <t>14056700</t>
  </si>
  <si>
    <t>9999</t>
  </si>
  <si>
    <t>TOTAL FOR ALL FUNCTIONS</t>
  </si>
  <si>
    <t>99990100</t>
  </si>
  <si>
    <t>99990200</t>
  </si>
  <si>
    <t>99990300</t>
  </si>
  <si>
    <t>99990400</t>
  </si>
  <si>
    <t>99990700</t>
  </si>
  <si>
    <t>99990800</t>
  </si>
  <si>
    <t>99991000</t>
  </si>
  <si>
    <t>99991100</t>
  </si>
  <si>
    <t>99991300</t>
  </si>
  <si>
    <t>99991400</t>
  </si>
  <si>
    <t>99991500</t>
  </si>
  <si>
    <t>99991600</t>
  </si>
  <si>
    <t>99991610</t>
  </si>
  <si>
    <t>99991700</t>
  </si>
  <si>
    <t>99991800</t>
  </si>
  <si>
    <t>99991900</t>
  </si>
  <si>
    <t>99992000</t>
  </si>
  <si>
    <t>99992100</t>
  </si>
  <si>
    <t>99992200</t>
  </si>
  <si>
    <t>99992300</t>
  </si>
  <si>
    <t>99992500</t>
  </si>
  <si>
    <t>99992600</t>
  </si>
  <si>
    <t>99992700</t>
  </si>
  <si>
    <t>99992800</t>
  </si>
  <si>
    <t>99992900</t>
  </si>
  <si>
    <t>99993000</t>
  </si>
  <si>
    <t>99993100</t>
  </si>
  <si>
    <t>99993200</t>
  </si>
  <si>
    <t>99993300</t>
  </si>
  <si>
    <t>99993400</t>
  </si>
  <si>
    <t>99993500</t>
  </si>
  <si>
    <t>99993600</t>
  </si>
  <si>
    <t>99993700</t>
  </si>
  <si>
    <t>99993900</t>
  </si>
  <si>
    <t>99994000</t>
  </si>
  <si>
    <t>99994100</t>
  </si>
  <si>
    <t>99994110</t>
  </si>
  <si>
    <t>99994200</t>
  </si>
  <si>
    <t>99994300</t>
  </si>
  <si>
    <t>99994400</t>
  </si>
  <si>
    <t>99994500</t>
  </si>
  <si>
    <t>99994550</t>
  </si>
  <si>
    <t>99994600</t>
  </si>
  <si>
    <t>99994700</t>
  </si>
  <si>
    <t>99994800</t>
  </si>
  <si>
    <t>99995000</t>
  </si>
  <si>
    <t>99995010</t>
  </si>
  <si>
    <t>99995100</t>
  </si>
  <si>
    <t>99995200</t>
  </si>
  <si>
    <t>99995300</t>
  </si>
  <si>
    <t>99995400</t>
  </si>
  <si>
    <t>99995500</t>
  </si>
  <si>
    <t>99995600</t>
  </si>
  <si>
    <t>99995800</t>
  </si>
  <si>
    <t>99996600</t>
  </si>
  <si>
    <t>99995900</t>
  </si>
  <si>
    <t>99996200</t>
  </si>
  <si>
    <t>99995700</t>
  </si>
  <si>
    <t>99996210</t>
  </si>
  <si>
    <t>99996220</t>
  </si>
  <si>
    <t>99996230</t>
  </si>
  <si>
    <t>99996240</t>
  </si>
  <si>
    <t>99996250</t>
  </si>
  <si>
    <t>99996260</t>
  </si>
  <si>
    <t>99996270</t>
  </si>
  <si>
    <t>99996280</t>
  </si>
  <si>
    <t>99996700</t>
  </si>
  <si>
    <t>DC1</t>
  </si>
  <si>
    <t>DC10</t>
  </si>
  <si>
    <t>DC12</t>
  </si>
  <si>
    <t>DC13</t>
  </si>
  <si>
    <t>DC14</t>
  </si>
  <si>
    <t>DC15</t>
  </si>
  <si>
    <t>DC16</t>
  </si>
  <si>
    <t>DC18</t>
  </si>
  <si>
    <t>DC19</t>
  </si>
  <si>
    <t>DC2</t>
  </si>
  <si>
    <t>DC20</t>
  </si>
  <si>
    <t>DC21</t>
  </si>
  <si>
    <t>DC22</t>
  </si>
  <si>
    <t>DC23</t>
  </si>
  <si>
    <t>DC24</t>
  </si>
  <si>
    <t>DC25</t>
  </si>
  <si>
    <t>DC26</t>
  </si>
  <si>
    <t>DC27</t>
  </si>
  <si>
    <t>DC28</t>
  </si>
  <si>
    <t>DC29</t>
  </si>
  <si>
    <t>DC3</t>
  </si>
  <si>
    <t>DC30</t>
  </si>
  <si>
    <t>DC31</t>
  </si>
  <si>
    <t>DC32</t>
  </si>
  <si>
    <t>DC33</t>
  </si>
  <si>
    <t>DC34</t>
  </si>
  <si>
    <t>DC35</t>
  </si>
  <si>
    <t>DC36</t>
  </si>
  <si>
    <t>DC37</t>
  </si>
  <si>
    <t>DC38</t>
  </si>
  <si>
    <t>DC39</t>
  </si>
  <si>
    <t>DC4</t>
  </si>
  <si>
    <t>DC40</t>
  </si>
  <si>
    <t>DC42</t>
  </si>
  <si>
    <t>DC43</t>
  </si>
  <si>
    <t>DC44</t>
  </si>
  <si>
    <t>DC45</t>
  </si>
  <si>
    <t>DC47</t>
  </si>
  <si>
    <t>DC48</t>
  </si>
  <si>
    <t>DC5</t>
  </si>
  <si>
    <t>DC6</t>
  </si>
  <si>
    <t>DC7</t>
  </si>
  <si>
    <t>DC8</t>
  </si>
  <si>
    <t>DC9</t>
  </si>
  <si>
    <t>EC101</t>
  </si>
  <si>
    <t>EC102</t>
  </si>
  <si>
    <t>EC103</t>
  </si>
  <si>
    <t>EC104</t>
  </si>
  <si>
    <t>EC105</t>
  </si>
  <si>
    <t>EC106</t>
  </si>
  <si>
    <t>EC107</t>
  </si>
  <si>
    <t>EC108</t>
  </si>
  <si>
    <t>EC109</t>
  </si>
  <si>
    <t>EC121</t>
  </si>
  <si>
    <t>EC122</t>
  </si>
  <si>
    <t>EC123</t>
  </si>
  <si>
    <t>EC124</t>
  </si>
  <si>
    <t>EC126</t>
  </si>
  <si>
    <t>EC127</t>
  </si>
  <si>
    <t>EC128</t>
  </si>
  <si>
    <t>EC131</t>
  </si>
  <si>
    <t>EC132</t>
  </si>
  <si>
    <t>EC133</t>
  </si>
  <si>
    <t>EC134</t>
  </si>
  <si>
    <t>EC135</t>
  </si>
  <si>
    <t>EC136</t>
  </si>
  <si>
    <t>EC137</t>
  </si>
  <si>
    <t>EC138</t>
  </si>
  <si>
    <t>EC141</t>
  </si>
  <si>
    <t>EC142</t>
  </si>
  <si>
    <t>EC143</t>
  </si>
  <si>
    <t>EC144</t>
  </si>
  <si>
    <t>EC153</t>
  </si>
  <si>
    <t>EC154</t>
  </si>
  <si>
    <t>EC155</t>
  </si>
  <si>
    <t>EC156</t>
  </si>
  <si>
    <t>EC157</t>
  </si>
  <si>
    <t>EC441</t>
  </si>
  <si>
    <t>EC442</t>
  </si>
  <si>
    <t>FS161</t>
  </si>
  <si>
    <t>FS162</t>
  </si>
  <si>
    <t>FS163</t>
  </si>
  <si>
    <t>FS181</t>
  </si>
  <si>
    <t>FS182</t>
  </si>
  <si>
    <t>FS183</t>
  </si>
  <si>
    <t>FS184</t>
  </si>
  <si>
    <t>FS185</t>
  </si>
  <si>
    <t>FS191</t>
  </si>
  <si>
    <t>FS192</t>
  </si>
  <si>
    <t>FS193</t>
  </si>
  <si>
    <t>FS194</t>
  </si>
  <si>
    <t>FS195</t>
  </si>
  <si>
    <t>FS201</t>
  </si>
  <si>
    <t>FS203</t>
  </si>
  <si>
    <t>FS204</t>
  </si>
  <si>
    <t>FS205</t>
  </si>
  <si>
    <t>GT421</t>
  </si>
  <si>
    <t>GT422</t>
  </si>
  <si>
    <t>GT423</t>
  </si>
  <si>
    <t>GT481</t>
  </si>
  <si>
    <t>GT482</t>
  </si>
  <si>
    <t>GT483</t>
  </si>
  <si>
    <t>KZN211</t>
  </si>
  <si>
    <t>KZN212</t>
  </si>
  <si>
    <t>KZN213</t>
  </si>
  <si>
    <t>KZN214</t>
  </si>
  <si>
    <t>KZN215</t>
  </si>
  <si>
    <t>KZN216</t>
  </si>
  <si>
    <t>KZN221</t>
  </si>
  <si>
    <t>KZN222</t>
  </si>
  <si>
    <t>KZN223</t>
  </si>
  <si>
    <t>KZN224</t>
  </si>
  <si>
    <t>KZN225</t>
  </si>
  <si>
    <t>KZN226</t>
  </si>
  <si>
    <t>KZN227</t>
  </si>
  <si>
    <t>KZN232</t>
  </si>
  <si>
    <t>KZN233</t>
  </si>
  <si>
    <t>KZN234</t>
  </si>
  <si>
    <t>KZN235</t>
  </si>
  <si>
    <t>KZN236</t>
  </si>
  <si>
    <t>KZN241</t>
  </si>
  <si>
    <t>KZN242</t>
  </si>
  <si>
    <t>KZN244</t>
  </si>
  <si>
    <t>KZN245</t>
  </si>
  <si>
    <t>KZN252</t>
  </si>
  <si>
    <t>KZN253</t>
  </si>
  <si>
    <t>KZN254</t>
  </si>
  <si>
    <t>KZN261</t>
  </si>
  <si>
    <t>KZN262</t>
  </si>
  <si>
    <t>KZN263</t>
  </si>
  <si>
    <t>KZN265</t>
  </si>
  <si>
    <t>KZN266</t>
  </si>
  <si>
    <t>KZN271</t>
  </si>
  <si>
    <t>KZN272</t>
  </si>
  <si>
    <t>KZN273</t>
  </si>
  <si>
    <t>KZN274</t>
  </si>
  <si>
    <t>KZN275</t>
  </si>
  <si>
    <t>KZN281</t>
  </si>
  <si>
    <t>KZN282</t>
  </si>
  <si>
    <t>KZN283</t>
  </si>
  <si>
    <t>KZN284</t>
  </si>
  <si>
    <t>KZN285</t>
  </si>
  <si>
    <t>KZN286</t>
  </si>
  <si>
    <t>KZN291</t>
  </si>
  <si>
    <t>KZN292</t>
  </si>
  <si>
    <t>KZN293</t>
  </si>
  <si>
    <t>KZN294</t>
  </si>
  <si>
    <t>KZN431</t>
  </si>
  <si>
    <t>KZN432</t>
  </si>
  <si>
    <t>KZN433</t>
  </si>
  <si>
    <t>KZN434</t>
  </si>
  <si>
    <t>KZN435</t>
  </si>
  <si>
    <t>LIM331</t>
  </si>
  <si>
    <t>LIM332</t>
  </si>
  <si>
    <t>LIM333</t>
  </si>
  <si>
    <t>LIM334</t>
  </si>
  <si>
    <t>LIM335</t>
  </si>
  <si>
    <t>LIM341</t>
  </si>
  <si>
    <t>LIM342</t>
  </si>
  <si>
    <t>LIM343</t>
  </si>
  <si>
    <t>LIM344</t>
  </si>
  <si>
    <t>LIM351</t>
  </si>
  <si>
    <t>LIM352</t>
  </si>
  <si>
    <t>LIM353</t>
  </si>
  <si>
    <t>LIM354</t>
  </si>
  <si>
    <t>LIM355</t>
  </si>
  <si>
    <t>LIM361</t>
  </si>
  <si>
    <t>LIM362</t>
  </si>
  <si>
    <t>LIM364</t>
  </si>
  <si>
    <t>LIM365</t>
  </si>
  <si>
    <t>LIM366</t>
  </si>
  <si>
    <t>LIM367</t>
  </si>
  <si>
    <t>LIM471</t>
  </si>
  <si>
    <t>LIM472</t>
  </si>
  <si>
    <t>LIM473</t>
  </si>
  <si>
    <t>LIM474</t>
  </si>
  <si>
    <t>LIM475</t>
  </si>
  <si>
    <t>MP301</t>
  </si>
  <si>
    <t>MP302</t>
  </si>
  <si>
    <t>MP303</t>
  </si>
  <si>
    <t>MP304</t>
  </si>
  <si>
    <t>MP305</t>
  </si>
  <si>
    <t>MP306</t>
  </si>
  <si>
    <t>MP307</t>
  </si>
  <si>
    <t>MP311</t>
  </si>
  <si>
    <t>MP312</t>
  </si>
  <si>
    <t>MP313</t>
  </si>
  <si>
    <t>MP314</t>
  </si>
  <si>
    <t>MP315</t>
  </si>
  <si>
    <t>MP316</t>
  </si>
  <si>
    <t>MP321</t>
  </si>
  <si>
    <t>MP322</t>
  </si>
  <si>
    <t>MP323</t>
  </si>
  <si>
    <t>MP324</t>
  </si>
  <si>
    <t>MP325</t>
  </si>
  <si>
    <t>NC061</t>
  </si>
  <si>
    <t>NC062</t>
  </si>
  <si>
    <t>NC064</t>
  </si>
  <si>
    <t>NC065</t>
  </si>
  <si>
    <t>NC066</t>
  </si>
  <si>
    <t>NC067</t>
  </si>
  <si>
    <t>NC071</t>
  </si>
  <si>
    <t>NC072</t>
  </si>
  <si>
    <t>NC073</t>
  </si>
  <si>
    <t>NC074</t>
  </si>
  <si>
    <t>NC075</t>
  </si>
  <si>
    <t>NC076</t>
  </si>
  <si>
    <t>NC077</t>
  </si>
  <si>
    <t>NC078</t>
  </si>
  <si>
    <t>NC081</t>
  </si>
  <si>
    <t>NC082</t>
  </si>
  <si>
    <t>NC083</t>
  </si>
  <si>
    <t>NC084</t>
  </si>
  <si>
    <t>NC085</t>
  </si>
  <si>
    <t>NC086</t>
  </si>
  <si>
    <t>NC091</t>
  </si>
  <si>
    <t>NC092</t>
  </si>
  <si>
    <t>NC093</t>
  </si>
  <si>
    <t>NC094</t>
  </si>
  <si>
    <t>NC451</t>
  </si>
  <si>
    <t>NC452</t>
  </si>
  <si>
    <t>NC453</t>
  </si>
  <si>
    <t>NW371</t>
  </si>
  <si>
    <t>NW372</t>
  </si>
  <si>
    <t>NW373</t>
  </si>
  <si>
    <t>NW374</t>
  </si>
  <si>
    <t>NW375</t>
  </si>
  <si>
    <t>NW381</t>
  </si>
  <si>
    <t>NW382</t>
  </si>
  <si>
    <t>NW383</t>
  </si>
  <si>
    <t>NW384</t>
  </si>
  <si>
    <t>NW385</t>
  </si>
  <si>
    <t>NW392</t>
  </si>
  <si>
    <t>NW393</t>
  </si>
  <si>
    <t>NW394</t>
  </si>
  <si>
    <t>NW396</t>
  </si>
  <si>
    <t>NW401</t>
  </si>
  <si>
    <t>NW402</t>
  </si>
  <si>
    <t>NW403</t>
  </si>
  <si>
    <t>NW404</t>
  </si>
  <si>
    <t>WC011</t>
  </si>
  <si>
    <t>WC012</t>
  </si>
  <si>
    <t>WC013</t>
  </si>
  <si>
    <t>WC014</t>
  </si>
  <si>
    <t>WC015</t>
  </si>
  <si>
    <t>WC022</t>
  </si>
  <si>
    <t>WC023</t>
  </si>
  <si>
    <t>WC024</t>
  </si>
  <si>
    <t>WC025</t>
  </si>
  <si>
    <t>WC026</t>
  </si>
  <si>
    <t>WC031</t>
  </si>
  <si>
    <t>WC032</t>
  </si>
  <si>
    <t>WC033</t>
  </si>
  <si>
    <t>WC034</t>
  </si>
  <si>
    <t>WC041</t>
  </si>
  <si>
    <t>WC042</t>
  </si>
  <si>
    <t>WC043</t>
  </si>
  <si>
    <t>WC044</t>
  </si>
  <si>
    <t>WC045</t>
  </si>
  <si>
    <t>WC047</t>
  </si>
  <si>
    <t>WC048</t>
  </si>
  <si>
    <t>WC051</t>
  </si>
  <si>
    <t>WC052</t>
  </si>
  <si>
    <t>WC053</t>
  </si>
  <si>
    <t>0100100</t>
  </si>
  <si>
    <t>0100200</t>
  </si>
  <si>
    <t>0100300</t>
  </si>
  <si>
    <t>0100400</t>
  </si>
  <si>
    <t>0100700</t>
  </si>
  <si>
    <t>0100800</t>
  </si>
  <si>
    <t>0101000</t>
  </si>
  <si>
    <t>0101100</t>
  </si>
  <si>
    <t>0101300</t>
  </si>
  <si>
    <t>0101400</t>
  </si>
  <si>
    <t>0101500</t>
  </si>
  <si>
    <t>0101600</t>
  </si>
  <si>
    <t>0101610</t>
  </si>
  <si>
    <t>0101700</t>
  </si>
  <si>
    <t>0101800</t>
  </si>
  <si>
    <t>0101900</t>
  </si>
  <si>
    <t>0102000</t>
  </si>
  <si>
    <t>0102100</t>
  </si>
  <si>
    <t>0102200</t>
  </si>
  <si>
    <t>0102300</t>
  </si>
  <si>
    <t>0102500</t>
  </si>
  <si>
    <t>0102600</t>
  </si>
  <si>
    <t>0102700</t>
  </si>
  <si>
    <t>0102800</t>
  </si>
  <si>
    <t>0102900</t>
  </si>
  <si>
    <t>0103000</t>
  </si>
  <si>
    <t>0103100</t>
  </si>
  <si>
    <t>0103200</t>
  </si>
  <si>
    <t>0103300</t>
  </si>
  <si>
    <t>0103400</t>
  </si>
  <si>
    <t>0103500</t>
  </si>
  <si>
    <t>0103600</t>
  </si>
  <si>
    <t>0103700</t>
  </si>
  <si>
    <t>0103900</t>
  </si>
  <si>
    <t>0104000</t>
  </si>
  <si>
    <t>0104100</t>
  </si>
  <si>
    <t>0104110</t>
  </si>
  <si>
    <t>0104200</t>
  </si>
  <si>
    <t>0104300</t>
  </si>
  <si>
    <t>0104400</t>
  </si>
  <si>
    <t>0104500</t>
  </si>
  <si>
    <t>0104550</t>
  </si>
  <si>
    <t>0104600</t>
  </si>
  <si>
    <t>0104700</t>
  </si>
  <si>
    <t>0104800</t>
  </si>
  <si>
    <t>0105000</t>
  </si>
  <si>
    <t>0105010</t>
  </si>
  <si>
    <t>0105100</t>
  </si>
  <si>
    <t>0105200</t>
  </si>
  <si>
    <t>0105300</t>
  </si>
  <si>
    <t>0105400</t>
  </si>
  <si>
    <t>0105500</t>
  </si>
  <si>
    <t>0105600</t>
  </si>
  <si>
    <t>0105800</t>
  </si>
  <si>
    <t>0106600</t>
  </si>
  <si>
    <t>0105900</t>
  </si>
  <si>
    <t>0106200</t>
  </si>
  <si>
    <t>0105700</t>
  </si>
  <si>
    <t>0106210</t>
  </si>
  <si>
    <t>0106220</t>
  </si>
  <si>
    <t>0106230</t>
  </si>
  <si>
    <t>0106240</t>
  </si>
  <si>
    <t>0106250</t>
  </si>
  <si>
    <t>0106260</t>
  </si>
  <si>
    <t>0106270</t>
  </si>
  <si>
    <t>0106280</t>
  </si>
  <si>
    <t>0106700</t>
  </si>
  <si>
    <t>0190100</t>
  </si>
  <si>
    <t>0190200</t>
  </si>
  <si>
    <t>0190300</t>
  </si>
  <si>
    <t>0190400</t>
  </si>
  <si>
    <t>0190700</t>
  </si>
  <si>
    <t>0190800</t>
  </si>
  <si>
    <t>0191000</t>
  </si>
  <si>
    <t>0191100</t>
  </si>
  <si>
    <t>0191300</t>
  </si>
  <si>
    <t>0191400</t>
  </si>
  <si>
    <t>0191500</t>
  </si>
  <si>
    <t>0191600</t>
  </si>
  <si>
    <t>0191610</t>
  </si>
  <si>
    <t>0191700</t>
  </si>
  <si>
    <t>0191800</t>
  </si>
  <si>
    <t>0191900</t>
  </si>
  <si>
    <t>0192000</t>
  </si>
  <si>
    <t>0192100</t>
  </si>
  <si>
    <t>0192200</t>
  </si>
  <si>
    <t>0192300</t>
  </si>
  <si>
    <t>0192500</t>
  </si>
  <si>
    <t>0192600</t>
  </si>
  <si>
    <t>0192700</t>
  </si>
  <si>
    <t>0192800</t>
  </si>
  <si>
    <t>0192900</t>
  </si>
  <si>
    <t>0193000</t>
  </si>
  <si>
    <t>0193100</t>
  </si>
  <si>
    <t>0193200</t>
  </si>
  <si>
    <t>0193300</t>
  </si>
  <si>
    <t>0193400</t>
  </si>
  <si>
    <t>0193500</t>
  </si>
  <si>
    <t>0193600</t>
  </si>
  <si>
    <t>0193700</t>
  </si>
  <si>
    <t>0193900</t>
  </si>
  <si>
    <t>0194000</t>
  </si>
  <si>
    <t>0194100</t>
  </si>
  <si>
    <t>0194110</t>
  </si>
  <si>
    <t>0194200</t>
  </si>
  <si>
    <t>0194300</t>
  </si>
  <si>
    <t>0194400</t>
  </si>
  <si>
    <t>0194500</t>
  </si>
  <si>
    <t>0194550</t>
  </si>
  <si>
    <t>0194600</t>
  </si>
  <si>
    <t>0194700</t>
  </si>
  <si>
    <t>0194800</t>
  </si>
  <si>
    <t>0195000</t>
  </si>
  <si>
    <t>0195010</t>
  </si>
  <si>
    <t>0195100</t>
  </si>
  <si>
    <t>0195200</t>
  </si>
  <si>
    <t>0195300</t>
  </si>
  <si>
    <t>0195400</t>
  </si>
  <si>
    <t>0195500</t>
  </si>
  <si>
    <t>0195600</t>
  </si>
  <si>
    <t>0195800</t>
  </si>
  <si>
    <t>0196600</t>
  </si>
  <si>
    <t>0195900</t>
  </si>
  <si>
    <t>0196200</t>
  </si>
  <si>
    <t>0195700</t>
  </si>
  <si>
    <t>0196210</t>
  </si>
  <si>
    <t>0196220</t>
  </si>
  <si>
    <t>0196230</t>
  </si>
  <si>
    <t>0196240</t>
  </si>
  <si>
    <t>0196250</t>
  </si>
  <si>
    <t>0196260</t>
  </si>
  <si>
    <t>0196270</t>
  </si>
  <si>
    <t>0196280</t>
  </si>
  <si>
    <t>0196700</t>
  </si>
  <si>
    <t>0200100</t>
  </si>
  <si>
    <t>0200200</t>
  </si>
  <si>
    <t>0200300</t>
  </si>
  <si>
    <t>0200400</t>
  </si>
  <si>
    <t>0200700</t>
  </si>
  <si>
    <t>0200800</t>
  </si>
  <si>
    <t>0201000</t>
  </si>
  <si>
    <t>0201100</t>
  </si>
  <si>
    <t>0201300</t>
  </si>
  <si>
    <t>0201400</t>
  </si>
  <si>
    <t>0201500</t>
  </si>
  <si>
    <t>0201600</t>
  </si>
  <si>
    <t>0201610</t>
  </si>
  <si>
    <t>0201700</t>
  </si>
  <si>
    <t>0201800</t>
  </si>
  <si>
    <t>0201900</t>
  </si>
  <si>
    <t>0202000</t>
  </si>
  <si>
    <t>0202100</t>
  </si>
  <si>
    <t>0202200</t>
  </si>
  <si>
    <t>0202300</t>
  </si>
  <si>
    <t>0202500</t>
  </si>
  <si>
    <t>0202600</t>
  </si>
  <si>
    <t>0202700</t>
  </si>
  <si>
    <t>0202800</t>
  </si>
  <si>
    <t>0202900</t>
  </si>
  <si>
    <t>0203000</t>
  </si>
  <si>
    <t>0203100</t>
  </si>
  <si>
    <t>0203200</t>
  </si>
  <si>
    <t>0203300</t>
  </si>
  <si>
    <t>0203400</t>
  </si>
  <si>
    <t>0203500</t>
  </si>
  <si>
    <t>0203600</t>
  </si>
  <si>
    <t>0203700</t>
  </si>
  <si>
    <t>0203900</t>
  </si>
  <si>
    <t>0204000</t>
  </si>
  <si>
    <t>0204100</t>
  </si>
  <si>
    <t>0204110</t>
  </si>
  <si>
    <t>0204200</t>
  </si>
  <si>
    <t>0204300</t>
  </si>
  <si>
    <t>0204400</t>
  </si>
  <si>
    <t>0204500</t>
  </si>
  <si>
    <t>0204550</t>
  </si>
  <si>
    <t>0204600</t>
  </si>
  <si>
    <t>0204700</t>
  </si>
  <si>
    <t>0204800</t>
  </si>
  <si>
    <t>0205000</t>
  </si>
  <si>
    <t>0205010</t>
  </si>
  <si>
    <t>0205100</t>
  </si>
  <si>
    <t>0205200</t>
  </si>
  <si>
    <t>0205300</t>
  </si>
  <si>
    <t>0205400</t>
  </si>
  <si>
    <t>0205500</t>
  </si>
  <si>
    <t>0205600</t>
  </si>
  <si>
    <t>0205800</t>
  </si>
  <si>
    <t>0206600</t>
  </si>
  <si>
    <t>0205900</t>
  </si>
  <si>
    <t>0206200</t>
  </si>
  <si>
    <t>0205700</t>
  </si>
  <si>
    <t>0206210</t>
  </si>
  <si>
    <t>0206220</t>
  </si>
  <si>
    <t>0206230</t>
  </si>
  <si>
    <t>0206240</t>
  </si>
  <si>
    <t>0206250</t>
  </si>
  <si>
    <t>0206260</t>
  </si>
  <si>
    <t>0206270</t>
  </si>
  <si>
    <t>0206280</t>
  </si>
  <si>
    <t>0206700</t>
  </si>
  <si>
    <t>0300100</t>
  </si>
  <si>
    <t>0300200</t>
  </si>
  <si>
    <t>0300300</t>
  </si>
  <si>
    <t>0300400</t>
  </si>
  <si>
    <t>0300700</t>
  </si>
  <si>
    <t>0300800</t>
  </si>
  <si>
    <t>0301000</t>
  </si>
  <si>
    <t>0301100</t>
  </si>
  <si>
    <t>0301300</t>
  </si>
  <si>
    <t>0301400</t>
  </si>
  <si>
    <t>0301500</t>
  </si>
  <si>
    <t>0301600</t>
  </si>
  <si>
    <t>0301610</t>
  </si>
  <si>
    <t>0301700</t>
  </si>
  <si>
    <t>0301800</t>
  </si>
  <si>
    <t>0301900</t>
  </si>
  <si>
    <t>0302000</t>
  </si>
  <si>
    <t>0302100</t>
  </si>
  <si>
    <t>0302200</t>
  </si>
  <si>
    <t>0302300</t>
  </si>
  <si>
    <t>0302500</t>
  </si>
  <si>
    <t>0302600</t>
  </si>
  <si>
    <t>0302700</t>
  </si>
  <si>
    <t>0302800</t>
  </si>
  <si>
    <t>0302900</t>
  </si>
  <si>
    <t>0303000</t>
  </si>
  <si>
    <t>0303100</t>
  </si>
  <si>
    <t>0303200</t>
  </si>
  <si>
    <t>0303300</t>
  </si>
  <si>
    <t>0303400</t>
  </si>
  <si>
    <t>0303500</t>
  </si>
  <si>
    <t>0303600</t>
  </si>
  <si>
    <t>0303700</t>
  </si>
  <si>
    <t>0303900</t>
  </si>
  <si>
    <t>0304000</t>
  </si>
  <si>
    <t>0304100</t>
  </si>
  <si>
    <t>0304110</t>
  </si>
  <si>
    <t>0304200</t>
  </si>
  <si>
    <t>0304300</t>
  </si>
  <si>
    <t>0304400</t>
  </si>
  <si>
    <t>0304500</t>
  </si>
  <si>
    <t>0304550</t>
  </si>
  <si>
    <t>0304600</t>
  </si>
  <si>
    <t>0304700</t>
  </si>
  <si>
    <t>0304800</t>
  </si>
  <si>
    <t>0305000</t>
  </si>
  <si>
    <t>0305010</t>
  </si>
  <si>
    <t>0305100</t>
  </si>
  <si>
    <t>0305200</t>
  </si>
  <si>
    <t>0305300</t>
  </si>
  <si>
    <t>0305400</t>
  </si>
  <si>
    <t>0305500</t>
  </si>
  <si>
    <t>0305600</t>
  </si>
  <si>
    <t>0305800</t>
  </si>
  <si>
    <t>0306600</t>
  </si>
  <si>
    <t>0305900</t>
  </si>
  <si>
    <t>0306200</t>
  </si>
  <si>
    <t>0305700</t>
  </si>
  <si>
    <t>0306210</t>
  </si>
  <si>
    <t>0306220</t>
  </si>
  <si>
    <t>0306230</t>
  </si>
  <si>
    <t>0306240</t>
  </si>
  <si>
    <t>0306250</t>
  </si>
  <si>
    <t>0306260</t>
  </si>
  <si>
    <t>0306270</t>
  </si>
  <si>
    <t>0306280</t>
  </si>
  <si>
    <t>0306700</t>
  </si>
  <si>
    <t>0400100</t>
  </si>
  <si>
    <t>0400200</t>
  </si>
  <si>
    <t>0400300</t>
  </si>
  <si>
    <t>0400400</t>
  </si>
  <si>
    <t>0400700</t>
  </si>
  <si>
    <t>0400800</t>
  </si>
  <si>
    <t>0401000</t>
  </si>
  <si>
    <t>0401100</t>
  </si>
  <si>
    <t>0401300</t>
  </si>
  <si>
    <t>0401400</t>
  </si>
  <si>
    <t>0401500</t>
  </si>
  <si>
    <t>0401600</t>
  </si>
  <si>
    <t>0401610</t>
  </si>
  <si>
    <t>0401700</t>
  </si>
  <si>
    <t>0401800</t>
  </si>
  <si>
    <t>0401900</t>
  </si>
  <si>
    <t>0402000</t>
  </si>
  <si>
    <t>0402100</t>
  </si>
  <si>
    <t>0402200</t>
  </si>
  <si>
    <t>0402300</t>
  </si>
  <si>
    <t>0402500</t>
  </si>
  <si>
    <t>0402600</t>
  </si>
  <si>
    <t>0402700</t>
  </si>
  <si>
    <t>0402800</t>
  </si>
  <si>
    <t>0402900</t>
  </si>
  <si>
    <t>0403000</t>
  </si>
  <si>
    <t>0403100</t>
  </si>
  <si>
    <t>0403200</t>
  </si>
  <si>
    <t>0403300</t>
  </si>
  <si>
    <t>0403400</t>
  </si>
  <si>
    <t>0403500</t>
  </si>
  <si>
    <t>0403600</t>
  </si>
  <si>
    <t>0403700</t>
  </si>
  <si>
    <t>0403900</t>
  </si>
  <si>
    <t>0404000</t>
  </si>
  <si>
    <t>0404100</t>
  </si>
  <si>
    <t>0404110</t>
  </si>
  <si>
    <t>0404200</t>
  </si>
  <si>
    <t>0404300</t>
  </si>
  <si>
    <t>0404400</t>
  </si>
  <si>
    <t>0404500</t>
  </si>
  <si>
    <t>0404550</t>
  </si>
  <si>
    <t>0404600</t>
  </si>
  <si>
    <t>0404700</t>
  </si>
  <si>
    <t>0404800</t>
  </si>
  <si>
    <t>0405000</t>
  </si>
  <si>
    <t>0405010</t>
  </si>
  <si>
    <t>0405100</t>
  </si>
  <si>
    <t>0405200</t>
  </si>
  <si>
    <t>0405300</t>
  </si>
  <si>
    <t>0405400</t>
  </si>
  <si>
    <t>0405500</t>
  </si>
  <si>
    <t>0405600</t>
  </si>
  <si>
    <t>0405800</t>
  </si>
  <si>
    <t>0406600</t>
  </si>
  <si>
    <t>0405900</t>
  </si>
  <si>
    <t>0406200</t>
  </si>
  <si>
    <t>0405700</t>
  </si>
  <si>
    <t>0406210</t>
  </si>
  <si>
    <t>0406220</t>
  </si>
  <si>
    <t>0406230</t>
  </si>
  <si>
    <t>0406240</t>
  </si>
  <si>
    <t>0406250</t>
  </si>
  <si>
    <t>0406260</t>
  </si>
  <si>
    <t>0406270</t>
  </si>
  <si>
    <t>0406280</t>
  </si>
  <si>
    <t>0406700</t>
  </si>
  <si>
    <t>0500100</t>
  </si>
  <si>
    <t>0500200</t>
  </si>
  <si>
    <t>0500300</t>
  </si>
  <si>
    <t>0500400</t>
  </si>
  <si>
    <t>0500700</t>
  </si>
  <si>
    <t>0500800</t>
  </si>
  <si>
    <t>0501000</t>
  </si>
  <si>
    <t>0501100</t>
  </si>
  <si>
    <t>OSA : STATEMENT OF FINANCIAL PERFORMANCE ACTUALS (All values in Rand. See Input Form Instructions)(Select Signing Convention: +1 or -1, Check Totals)</t>
  </si>
  <si>
    <t>Save File as : Muncde_OSA_ccyy_Mnn.XLS (e.g.: GT411_OSA_2005_M10)</t>
  </si>
  <si>
    <t>Change Year End (ccyy) to Financial Year End (e.g.: 2005 for year 2004/2005)</t>
  </si>
  <si>
    <t>Change Month End (Mnn) to Active Month (M01=July...M12=June)(e.g.: M10)</t>
  </si>
  <si>
    <t>Change Muncde to your own municipal code (e.g.: GT411)</t>
  </si>
  <si>
    <t>All functions are listed below</t>
  </si>
  <si>
    <t>If function is a Municipal Entity change Mun/Ent to Y next to function description column</t>
  </si>
  <si>
    <t>To Save File press the following keys at the same time with Caps Lock off: Ctrl Shift S</t>
  </si>
  <si>
    <t xml:space="preserve">
Year
End</t>
  </si>
  <si>
    <t xml:space="preserve">
Month
End</t>
  </si>
  <si>
    <t xml:space="preserve">
Mun</t>
  </si>
  <si>
    <t xml:space="preserve">
Function</t>
  </si>
  <si>
    <t xml:space="preserve">
Function/Subfunction Description</t>
  </si>
  <si>
    <t xml:space="preserve">
Mun Ent(Y/N)</t>
  </si>
  <si>
    <t xml:space="preserve">
Item</t>
  </si>
  <si>
    <t xml:space="preserve">
Detail</t>
  </si>
  <si>
    <t xml:space="preserve">
</t>
  </si>
  <si>
    <t>0101</t>
  </si>
  <si>
    <t>Executive &amp; Council/Mayor and Council</t>
  </si>
  <si>
    <t>0100</t>
  </si>
  <si>
    <t>OPERATING REVENUE</t>
  </si>
  <si>
    <t>01010100</t>
  </si>
  <si>
    <t>0200</t>
  </si>
  <si>
    <t>Property Rates</t>
  </si>
  <si>
    <t>01010200</t>
  </si>
  <si>
    <t>0300</t>
  </si>
  <si>
    <t>Property Rates - Penalties And Collection Charges</t>
  </si>
  <si>
    <t>01010300</t>
  </si>
  <si>
    <t>0400</t>
  </si>
  <si>
    <t>Service Charges</t>
  </si>
  <si>
    <t>01010400</t>
  </si>
  <si>
    <t>0700</t>
  </si>
  <si>
    <t>Rent Of Facilities And Equipment</t>
  </si>
  <si>
    <t>01010700</t>
  </si>
  <si>
    <t>0800</t>
  </si>
  <si>
    <t>Interest Earned - External Investments</t>
  </si>
  <si>
    <t>01010800</t>
  </si>
  <si>
    <t>1000</t>
  </si>
  <si>
    <t>Interest Earned - Outstanding Debtors</t>
  </si>
  <si>
    <t>01011000</t>
  </si>
  <si>
    <t>1100</t>
  </si>
  <si>
    <t>Dividends Received</t>
  </si>
  <si>
    <t>01011100</t>
  </si>
  <si>
    <t>1300</t>
  </si>
  <si>
    <t>Fines</t>
  </si>
  <si>
    <t>01011300</t>
  </si>
  <si>
    <t>1400</t>
  </si>
  <si>
    <t>Licenses and Permits</t>
  </si>
  <si>
    <t>01011400</t>
  </si>
  <si>
    <t>1500</t>
  </si>
  <si>
    <t>Agency Services</t>
  </si>
  <si>
    <t>01011500</t>
  </si>
  <si>
    <t>1600</t>
  </si>
  <si>
    <t>Transfers Recognised - Operating</t>
  </si>
  <si>
    <t>01011600</t>
  </si>
  <si>
    <t>1610</t>
  </si>
  <si>
    <t>Transfers Recognised - Capital</t>
  </si>
  <si>
    <t>01011610</t>
  </si>
  <si>
    <t>1700</t>
  </si>
  <si>
    <t>Other Revenue</t>
  </si>
  <si>
    <t>01011700</t>
  </si>
  <si>
    <t>1800</t>
  </si>
  <si>
    <t>Gain On Disposal Of Property, Plant &amp; Equipment</t>
  </si>
  <si>
    <t>01011800</t>
  </si>
  <si>
    <t>1900</t>
  </si>
  <si>
    <t>Total Operating Revenue Generated</t>
  </si>
  <si>
    <t>01011900</t>
  </si>
  <si>
    <t>2000</t>
  </si>
  <si>
    <t>Less Revenue Foregone</t>
  </si>
  <si>
    <t>01012000</t>
  </si>
  <si>
    <t>2100</t>
  </si>
  <si>
    <t>Total Direct Operating Revenue</t>
  </si>
  <si>
    <t>01012100</t>
  </si>
  <si>
    <t>2200</t>
  </si>
  <si>
    <t>INTERNAL TRANSFERS – (must net out with corresp. items under</t>
  </si>
  <si>
    <t>01012200</t>
  </si>
  <si>
    <t>2300</t>
  </si>
  <si>
    <t>Interest Received - Internal Loans</t>
  </si>
  <si>
    <t>01012300</t>
  </si>
  <si>
    <t>2500</t>
  </si>
  <si>
    <t>11043300</t>
  </si>
  <si>
    <t>11043400</t>
  </si>
  <si>
    <t>11043500</t>
  </si>
  <si>
    <t>11043600</t>
  </si>
  <si>
    <t>11043700</t>
  </si>
  <si>
    <t>11043900</t>
  </si>
  <si>
    <t>11044000</t>
  </si>
  <si>
    <t>11044100</t>
  </si>
  <si>
    <t>11044110</t>
  </si>
  <si>
    <t>11044200</t>
  </si>
  <si>
    <t>11044300</t>
  </si>
  <si>
    <t>11044400</t>
  </si>
  <si>
    <t>11044500</t>
  </si>
  <si>
    <t>11044550</t>
  </si>
  <si>
    <t>11044600</t>
  </si>
  <si>
    <t>11044700</t>
  </si>
  <si>
    <t>11044800</t>
  </si>
  <si>
    <t>11045000</t>
  </si>
  <si>
    <t>11045010</t>
  </si>
  <si>
    <t>11045100</t>
  </si>
  <si>
    <t>11045200</t>
  </si>
  <si>
    <t>11045300</t>
  </si>
  <si>
    <t>11045400</t>
  </si>
  <si>
    <t>11045500</t>
  </si>
  <si>
    <t>11045600</t>
  </si>
  <si>
    <t>11045800</t>
  </si>
  <si>
    <t>11046600</t>
  </si>
  <si>
    <t>11045900</t>
  </si>
  <si>
    <t>11046200</t>
  </si>
  <si>
    <t>11045700</t>
  </si>
  <si>
    <t>11046210</t>
  </si>
  <si>
    <t>11046220</t>
  </si>
  <si>
    <t>11046230</t>
  </si>
  <si>
    <t>11046240</t>
  </si>
  <si>
    <t>11046250</t>
  </si>
  <si>
    <t>11046260</t>
  </si>
  <si>
    <t>11046270</t>
  </si>
  <si>
    <t>11046280</t>
  </si>
  <si>
    <t>11046700</t>
  </si>
  <si>
    <t>1105</t>
  </si>
  <si>
    <t>Road Transport/Other</t>
  </si>
  <si>
    <t>11050100</t>
  </si>
  <si>
    <t>11050200</t>
  </si>
  <si>
    <t>11050300</t>
  </si>
  <si>
    <t>11050400</t>
  </si>
  <si>
    <t>11050700</t>
  </si>
  <si>
    <t>11050800</t>
  </si>
  <si>
    <t>11051000</t>
  </si>
  <si>
    <t>11051100</t>
  </si>
  <si>
    <t>11051300</t>
  </si>
  <si>
    <t>11051400</t>
  </si>
  <si>
    <t>11051500</t>
  </si>
  <si>
    <t>11051600</t>
  </si>
  <si>
    <t>11051610</t>
  </si>
  <si>
    <t>11051700</t>
  </si>
  <si>
    <t>11051800</t>
  </si>
  <si>
    <t>11051900</t>
  </si>
  <si>
    <t>11052000</t>
  </si>
  <si>
    <t>11052100</t>
  </si>
  <si>
    <t>11052200</t>
  </si>
  <si>
    <t>11052300</t>
  </si>
  <si>
    <t>11052500</t>
  </si>
  <si>
    <t>11052600</t>
  </si>
  <si>
    <t>11052700</t>
  </si>
  <si>
    <t>11052800</t>
  </si>
  <si>
    <t>11052900</t>
  </si>
  <si>
    <t>11053000</t>
  </si>
  <si>
    <t>11053100</t>
  </si>
  <si>
    <t>11053200</t>
  </si>
  <si>
    <t>11053300</t>
  </si>
  <si>
    <t>11053400</t>
  </si>
  <si>
    <t>11053500</t>
  </si>
  <si>
    <t>11053600</t>
  </si>
  <si>
    <t>11053700</t>
  </si>
  <si>
    <t>11053900</t>
  </si>
  <si>
    <t>11054000</t>
  </si>
  <si>
    <t>11054100</t>
  </si>
  <si>
    <t>11054110</t>
  </si>
  <si>
    <t>11054200</t>
  </si>
  <si>
    <t>11054300</t>
  </si>
  <si>
    <t>11054400</t>
  </si>
  <si>
    <t>11054500</t>
  </si>
  <si>
    <t>11054550</t>
  </si>
  <si>
    <t>11054600</t>
  </si>
  <si>
    <t>11054700</t>
  </si>
  <si>
    <t>11054800</t>
  </si>
  <si>
    <t>11055000</t>
  </si>
  <si>
    <t>11055010</t>
  </si>
  <si>
    <t>11055100</t>
  </si>
  <si>
    <t>11055200</t>
  </si>
  <si>
    <t>11055300</t>
  </si>
  <si>
    <t>11055400</t>
  </si>
  <si>
    <t>11055500</t>
  </si>
  <si>
    <t>11055600</t>
  </si>
  <si>
    <t>11055800</t>
  </si>
  <si>
    <t>11056600</t>
  </si>
  <si>
    <t>11055900</t>
  </si>
  <si>
    <t>11056200</t>
  </si>
  <si>
    <t>11055700</t>
  </si>
  <si>
    <t>11056210</t>
  </si>
  <si>
    <t>11056220</t>
  </si>
  <si>
    <t>11056230</t>
  </si>
  <si>
    <t>11056240</t>
  </si>
  <si>
    <t>11056250</t>
  </si>
  <si>
    <t>11056260</t>
  </si>
  <si>
    <t>11056270</t>
  </si>
  <si>
    <t>11056280</t>
  </si>
  <si>
    <t>11056700</t>
  </si>
  <si>
    <t>1106</t>
  </si>
  <si>
    <t>Road Transport/No Split Total</t>
  </si>
  <si>
    <t>11060100</t>
  </si>
  <si>
    <t>11060200</t>
  </si>
  <si>
    <t>11060300</t>
  </si>
  <si>
    <t>11060400</t>
  </si>
  <si>
    <t>11060700</t>
  </si>
  <si>
    <t>11060800</t>
  </si>
  <si>
    <t>11061000</t>
  </si>
  <si>
    <t>11061100</t>
  </si>
  <si>
    <t>11061300</t>
  </si>
  <si>
    <t>11061400</t>
  </si>
  <si>
    <t>11061500</t>
  </si>
  <si>
    <t>11061600</t>
  </si>
  <si>
    <t>11061610</t>
  </si>
  <si>
    <t>11061700</t>
  </si>
  <si>
    <t>11061800</t>
  </si>
  <si>
    <t>11061900</t>
  </si>
  <si>
    <t>11062000</t>
  </si>
  <si>
    <t>11062100</t>
  </si>
  <si>
    <t>11062200</t>
  </si>
  <si>
    <t>11062300</t>
  </si>
  <si>
    <t>11062500</t>
  </si>
  <si>
    <t>11062600</t>
  </si>
  <si>
    <t>11062700</t>
  </si>
  <si>
    <t>11062800</t>
  </si>
  <si>
    <t>11062900</t>
  </si>
  <si>
    <t>11063000</t>
  </si>
  <si>
    <t>11063100</t>
  </si>
  <si>
    <t>11063200</t>
  </si>
  <si>
    <t>11063300</t>
  </si>
  <si>
    <t>11063400</t>
  </si>
  <si>
    <t>11063500</t>
  </si>
  <si>
    <t>11063600</t>
  </si>
  <si>
    <t>11063700</t>
  </si>
  <si>
    <t>11063900</t>
  </si>
  <si>
    <t>11064000</t>
  </si>
  <si>
    <t>11064100</t>
  </si>
  <si>
    <t>11064110</t>
  </si>
  <si>
    <t>11064200</t>
  </si>
  <si>
    <t>11064300</t>
  </si>
  <si>
    <t>11064400</t>
  </si>
  <si>
    <t>11064500</t>
  </si>
  <si>
    <t>11064550</t>
  </si>
  <si>
    <t>11064600</t>
  </si>
  <si>
    <t>11064700</t>
  </si>
  <si>
    <t>11064800</t>
  </si>
  <si>
    <t>11065000</t>
  </si>
  <si>
    <t>11065010</t>
  </si>
  <si>
    <t>11065100</t>
  </si>
  <si>
    <t>11065200</t>
  </si>
  <si>
    <t>11065300</t>
  </si>
  <si>
    <t>11065400</t>
  </si>
  <si>
    <t>11065500</t>
  </si>
  <si>
    <t>11065600</t>
  </si>
  <si>
    <t>11065800</t>
  </si>
  <si>
    <t>11066600</t>
  </si>
  <si>
    <t>11065900</t>
  </si>
  <si>
    <t>11066200</t>
  </si>
  <si>
    <t>11065700</t>
  </si>
  <si>
    <t>11066210</t>
  </si>
  <si>
    <t>11066220</t>
  </si>
  <si>
    <t>11066230</t>
  </si>
  <si>
    <t>11066240</t>
  </si>
  <si>
    <t>11066250</t>
  </si>
  <si>
    <t>11066260</t>
  </si>
  <si>
    <t>11066270</t>
  </si>
  <si>
    <t>11066280</t>
  </si>
  <si>
    <t>11066700</t>
  </si>
  <si>
    <t>1201</t>
  </si>
  <si>
    <t>Water/Water Distribution</t>
  </si>
  <si>
    <t>12010100</t>
  </si>
  <si>
    <t>12010200</t>
  </si>
  <si>
    <t>12010300</t>
  </si>
  <si>
    <t>12010400</t>
  </si>
  <si>
    <t>12010700</t>
  </si>
  <si>
    <t>12010800</t>
  </si>
  <si>
    <t>12011000</t>
  </si>
  <si>
    <t>12011100</t>
  </si>
  <si>
    <t>12011300</t>
  </si>
  <si>
    <t>12011400</t>
  </si>
  <si>
    <t>12011500</t>
  </si>
  <si>
    <t>12011600</t>
  </si>
  <si>
    <t>12011610</t>
  </si>
  <si>
    <t>12011700</t>
  </si>
  <si>
    <t>12011800</t>
  </si>
  <si>
    <t>12011900</t>
  </si>
  <si>
    <t>12012000</t>
  </si>
  <si>
    <t>12012100</t>
  </si>
  <si>
    <t>12012200</t>
  </si>
  <si>
    <t>12012300</t>
  </si>
  <si>
    <t>12012500</t>
  </si>
  <si>
    <t>12012600</t>
  </si>
  <si>
    <t>12012700</t>
  </si>
  <si>
    <t>12012800</t>
  </si>
  <si>
    <t>12012900</t>
  </si>
  <si>
    <t>12013000</t>
  </si>
  <si>
    <t>12013100</t>
  </si>
  <si>
    <t>12013200</t>
  </si>
  <si>
    <t>12013300</t>
  </si>
  <si>
    <t>12013400</t>
  </si>
  <si>
    <t>12013500</t>
  </si>
  <si>
    <t>12013600</t>
  </si>
  <si>
    <t>12013700</t>
  </si>
  <si>
    <t>12013900</t>
  </si>
  <si>
    <t>12014000</t>
  </si>
  <si>
    <t>12014100</t>
  </si>
  <si>
    <t>12014110</t>
  </si>
  <si>
    <t>12014200</t>
  </si>
  <si>
    <t>12014300</t>
  </si>
  <si>
    <t>12014400</t>
  </si>
  <si>
    <t>12014500</t>
  </si>
  <si>
    <t>12014550</t>
  </si>
  <si>
    <t>12014600</t>
  </si>
  <si>
    <t>12014700</t>
  </si>
  <si>
    <t>12014800</t>
  </si>
  <si>
    <t>12015000</t>
  </si>
  <si>
    <t>12015010</t>
  </si>
  <si>
    <t>12015100</t>
  </si>
  <si>
    <t>12015200</t>
  </si>
  <si>
    <t>12015300</t>
  </si>
  <si>
    <t>12015400</t>
  </si>
  <si>
    <t>12015500</t>
  </si>
  <si>
    <t>12015600</t>
  </si>
  <si>
    <t>12015800</t>
  </si>
  <si>
    <t>12016600</t>
  </si>
  <si>
    <t>12015900</t>
  </si>
  <si>
    <t>12016200</t>
  </si>
  <si>
    <t>12015700</t>
  </si>
  <si>
    <t>12016210</t>
  </si>
  <si>
    <t>12016220</t>
  </si>
  <si>
    <t>12016230</t>
  </si>
  <si>
    <t>12016240</t>
  </si>
  <si>
    <t>12016250</t>
  </si>
  <si>
    <t>12016260</t>
  </si>
  <si>
    <t>12016270</t>
  </si>
  <si>
    <t>12016280</t>
  </si>
  <si>
    <t>12016700</t>
  </si>
  <si>
    <t>1202</t>
  </si>
  <si>
    <t>Water/Water Storage</t>
  </si>
  <si>
    <t>12020100</t>
  </si>
  <si>
    <t>12020200</t>
  </si>
  <si>
    <t>12020300</t>
  </si>
  <si>
    <t>12020400</t>
  </si>
  <si>
    <t>12020700</t>
  </si>
  <si>
    <t>12020800</t>
  </si>
  <si>
    <t>12021000</t>
  </si>
  <si>
    <t>12021100</t>
  </si>
  <si>
    <t>12021300</t>
  </si>
  <si>
    <t>12021400</t>
  </si>
  <si>
    <t>12021500</t>
  </si>
  <si>
    <t>12021600</t>
  </si>
  <si>
    <t>12021610</t>
  </si>
  <si>
    <t>12021700</t>
  </si>
  <si>
    <t>12021800</t>
  </si>
  <si>
    <t>12021900</t>
  </si>
  <si>
    <t>12022000</t>
  </si>
  <si>
    <t>12022100</t>
  </si>
  <si>
    <t>12022200</t>
  </si>
  <si>
    <t>12022300</t>
  </si>
  <si>
    <t>12022500</t>
  </si>
  <si>
    <t>12022600</t>
  </si>
  <si>
    <t>12022700</t>
  </si>
  <si>
    <t>12022800</t>
  </si>
  <si>
    <t>12022900</t>
  </si>
  <si>
    <t>12023000</t>
  </si>
  <si>
    <t>12023100</t>
  </si>
  <si>
    <t>12023200</t>
  </si>
  <si>
    <t>12023300</t>
  </si>
  <si>
    <t>12023400</t>
  </si>
  <si>
    <t>12023500</t>
  </si>
  <si>
    <t>12023600</t>
  </si>
  <si>
    <t>12023700</t>
  </si>
  <si>
    <t>12023900</t>
  </si>
  <si>
    <t>12024000</t>
  </si>
  <si>
    <t>12024100</t>
  </si>
  <si>
    <t>12024110</t>
  </si>
  <si>
    <t>12024200</t>
  </si>
  <si>
    <t>12024300</t>
  </si>
  <si>
    <t>12024400</t>
  </si>
  <si>
    <t>12024500</t>
  </si>
  <si>
    <t>12024550</t>
  </si>
  <si>
    <t>12024600</t>
  </si>
  <si>
    <t>12024700</t>
  </si>
  <si>
    <t>12024800</t>
  </si>
  <si>
    <t>12025000</t>
  </si>
  <si>
    <t>12025010</t>
  </si>
  <si>
    <t>12025100</t>
  </si>
  <si>
    <t>12025200</t>
  </si>
  <si>
    <t>12025300</t>
  </si>
  <si>
    <t>12025400</t>
  </si>
  <si>
    <t>12025500</t>
  </si>
  <si>
    <t>12025600</t>
  </si>
  <si>
    <t>12025800</t>
  </si>
  <si>
    <t>12026600</t>
  </si>
  <si>
    <t>12025900</t>
  </si>
  <si>
    <t>12026200</t>
  </si>
  <si>
    <t>12025700</t>
  </si>
  <si>
    <t>12026210</t>
  </si>
  <si>
    <t>12026220</t>
  </si>
  <si>
    <t>12026230</t>
  </si>
  <si>
    <t>12026240</t>
  </si>
  <si>
    <t>12026250</t>
  </si>
  <si>
    <t>12026260</t>
  </si>
  <si>
    <t>12026270</t>
  </si>
  <si>
    <t>12026280</t>
  </si>
  <si>
    <t>12026700</t>
  </si>
  <si>
    <t>1204</t>
  </si>
  <si>
    <t>Water/No Split Total</t>
  </si>
  <si>
    <t>12040100</t>
  </si>
  <si>
    <t>12040200</t>
  </si>
  <si>
    <t>12040300</t>
  </si>
  <si>
    <t>12040400</t>
  </si>
  <si>
    <t>12040700</t>
  </si>
  <si>
    <t>12040800</t>
  </si>
  <si>
    <t>12041000</t>
  </si>
  <si>
    <t>12041100</t>
  </si>
  <si>
    <t>12041300</t>
  </si>
  <si>
    <t>12041400</t>
  </si>
  <si>
    <t>12041500</t>
  </si>
  <si>
    <t>12041600</t>
  </si>
  <si>
    <t>12041610</t>
  </si>
  <si>
    <t>12041700</t>
  </si>
  <si>
    <t>12041800</t>
  </si>
  <si>
    <t>12041900</t>
  </si>
  <si>
    <t>12042000</t>
  </si>
  <si>
    <t>12042100</t>
  </si>
  <si>
    <t>12042200</t>
  </si>
  <si>
    <t>12042300</t>
  </si>
  <si>
    <t>12042500</t>
  </si>
  <si>
    <t>12042600</t>
  </si>
  <si>
    <t>12042700</t>
  </si>
  <si>
    <t>12042800</t>
  </si>
  <si>
    <t>12042900</t>
  </si>
  <si>
    <t>12043000</t>
  </si>
  <si>
    <t>12043100</t>
  </si>
  <si>
    <t>12043200</t>
  </si>
  <si>
    <t>12043300</t>
  </si>
  <si>
    <t>12043400</t>
  </si>
  <si>
    <t>12043500</t>
  </si>
  <si>
    <t>12043600</t>
  </si>
  <si>
    <t>12043700</t>
  </si>
  <si>
    <t>12043900</t>
  </si>
  <si>
    <t>12044000</t>
  </si>
  <si>
    <t>12044100</t>
  </si>
  <si>
    <t>12044110</t>
  </si>
  <si>
    <t>12044200</t>
  </si>
  <si>
    <t>12044300</t>
  </si>
  <si>
    <t>12044400</t>
  </si>
  <si>
    <t>12044500</t>
  </si>
  <si>
    <t>12044550</t>
  </si>
  <si>
    <t>12044600</t>
  </si>
  <si>
    <t>12044700</t>
  </si>
  <si>
    <t>12044800</t>
  </si>
  <si>
    <t>12045000</t>
  </si>
  <si>
    <t>12045010</t>
  </si>
  <si>
    <t>12045100</t>
  </si>
  <si>
    <t>12045200</t>
  </si>
  <si>
    <t>12045300</t>
  </si>
  <si>
    <t>12045400</t>
  </si>
  <si>
    <t>12045500</t>
  </si>
  <si>
    <t>12045600</t>
  </si>
  <si>
    <t>12045800</t>
  </si>
  <si>
    <t>12046600</t>
  </si>
  <si>
    <t>12045900</t>
  </si>
  <si>
    <t>12046200</t>
  </si>
  <si>
    <t>12045700</t>
  </si>
  <si>
    <t>12046210</t>
  </si>
  <si>
    <t>12046220</t>
  </si>
  <si>
    <t>12046230</t>
  </si>
  <si>
    <t>12046240</t>
  </si>
  <si>
    <t>12046250</t>
  </si>
  <si>
    <t>12046260</t>
  </si>
  <si>
    <t>12046270</t>
  </si>
  <si>
    <t>12046280</t>
  </si>
  <si>
    <t>12046700</t>
  </si>
  <si>
    <t>1301</t>
  </si>
  <si>
    <t>Electricity /Electricity Distribution</t>
  </si>
  <si>
    <t>13010100</t>
  </si>
  <si>
    <t>13010200</t>
  </si>
  <si>
    <t>13010300</t>
  </si>
  <si>
    <t>13010400</t>
  </si>
  <si>
    <t>13010700</t>
  </si>
  <si>
    <t>13010800</t>
  </si>
  <si>
    <t>13011000</t>
  </si>
  <si>
    <t>13011100</t>
  </si>
  <si>
    <t>13011300</t>
  </si>
  <si>
    <t>13011400</t>
  </si>
  <si>
    <t>13011500</t>
  </si>
  <si>
    <t>13011600</t>
  </si>
  <si>
    <t>13011610</t>
  </si>
  <si>
    <t>13011700</t>
  </si>
  <si>
    <t>13011800</t>
  </si>
  <si>
    <t>13011900</t>
  </si>
  <si>
    <t>13012000</t>
  </si>
  <si>
    <t>13012100</t>
  </si>
  <si>
    <t>13012200</t>
  </si>
  <si>
    <t>13012300</t>
  </si>
  <si>
    <t>13012500</t>
  </si>
  <si>
    <t>13012600</t>
  </si>
  <si>
    <t>13012700</t>
  </si>
  <si>
    <t>13012800</t>
  </si>
  <si>
    <t>13012900</t>
  </si>
  <si>
    <t>13013000</t>
  </si>
  <si>
    <t>13013100</t>
  </si>
  <si>
    <t>13013200</t>
  </si>
  <si>
    <t>13013300</t>
  </si>
  <si>
    <t>13013400</t>
  </si>
  <si>
    <t>13013500</t>
  </si>
  <si>
    <t>13013600</t>
  </si>
  <si>
    <t>13013700</t>
  </si>
  <si>
    <t>13013900</t>
  </si>
  <si>
    <t>13014000</t>
  </si>
  <si>
    <t>13014100</t>
  </si>
  <si>
    <t>13014110</t>
  </si>
  <si>
    <t>13014200</t>
  </si>
  <si>
    <t>13014300</t>
  </si>
  <si>
    <t>13014400</t>
  </si>
  <si>
    <t>13014500</t>
  </si>
  <si>
    <t>13014550</t>
  </si>
  <si>
    <t>13014600</t>
  </si>
  <si>
    <t>13014700</t>
  </si>
  <si>
    <t>13014800</t>
  </si>
  <si>
    <t>13015000</t>
  </si>
  <si>
    <t>13015010</t>
  </si>
  <si>
    <t>13015100</t>
  </si>
  <si>
    <t>13015200</t>
  </si>
  <si>
    <t>13015300</t>
  </si>
  <si>
    <t>13015400</t>
  </si>
  <si>
    <t>13015500</t>
  </si>
  <si>
    <t>13015600</t>
  </si>
  <si>
    <t>13015800</t>
  </si>
  <si>
    <t>13016600</t>
  </si>
  <si>
    <t>13015900</t>
  </si>
  <si>
    <t>13016200</t>
  </si>
  <si>
    <t>13015700</t>
  </si>
  <si>
    <t>13016210</t>
  </si>
  <si>
    <t>13016220</t>
  </si>
  <si>
    <t>13016230</t>
  </si>
  <si>
    <t>13016240</t>
  </si>
  <si>
    <t>13016250</t>
  </si>
  <si>
    <t>13016260</t>
  </si>
  <si>
    <t>13016270</t>
  </si>
  <si>
    <t>13016280</t>
  </si>
  <si>
    <t>13016700</t>
  </si>
  <si>
    <t>1302</t>
  </si>
  <si>
    <t>Electricity /Electricity Generation</t>
  </si>
  <si>
    <t>13020100</t>
  </si>
  <si>
    <t>13020200</t>
  </si>
  <si>
    <t>13020300</t>
  </si>
  <si>
    <t>13020400</t>
  </si>
  <si>
    <t>13020700</t>
  </si>
  <si>
    <t>13020800</t>
  </si>
  <si>
    <t>13021000</t>
  </si>
  <si>
    <t>13021100</t>
  </si>
  <si>
    <t>13021300</t>
  </si>
  <si>
    <t>13021400</t>
  </si>
  <si>
    <t>13021500</t>
  </si>
  <si>
    <t>13021600</t>
  </si>
  <si>
    <t>13021610</t>
  </si>
  <si>
    <t>13021700</t>
  </si>
  <si>
    <t>13021800</t>
  </si>
  <si>
    <t>13021900</t>
  </si>
  <si>
    <t>13022000</t>
  </si>
  <si>
    <t>13022100</t>
  </si>
  <si>
    <t>13022200</t>
  </si>
  <si>
    <t>13022300</t>
  </si>
  <si>
    <t>13022500</t>
  </si>
  <si>
    <t>13022600</t>
  </si>
  <si>
    <t>13022700</t>
  </si>
  <si>
    <t>13022800</t>
  </si>
  <si>
    <t>13022900</t>
  </si>
  <si>
    <t>13023000</t>
  </si>
  <si>
    <t>13023100</t>
  </si>
  <si>
    <t>13023200</t>
  </si>
  <si>
    <t>13023300</t>
  </si>
  <si>
    <t>13023400</t>
  </si>
  <si>
    <t>13023500</t>
  </si>
  <si>
    <t>13023600</t>
  </si>
  <si>
    <t>13023700</t>
  </si>
  <si>
    <t>13023900</t>
  </si>
  <si>
    <t>13024000</t>
  </si>
  <si>
    <t>13024100</t>
  </si>
  <si>
    <t>13024110</t>
  </si>
  <si>
    <t>13024200</t>
  </si>
  <si>
    <t>13024300</t>
  </si>
  <si>
    <t>13024400</t>
  </si>
  <si>
    <t>13024500</t>
  </si>
  <si>
    <t>13024550</t>
  </si>
  <si>
    <t>13024600</t>
  </si>
  <si>
    <t>13024700</t>
  </si>
  <si>
    <t>13024800</t>
  </si>
  <si>
    <t>13025000</t>
  </si>
  <si>
    <t>13025010</t>
  </si>
  <si>
    <t>13025100</t>
  </si>
  <si>
    <t>13025200</t>
  </si>
  <si>
    <t>13025300</t>
  </si>
  <si>
    <t>13025400</t>
  </si>
  <si>
    <t>13025500</t>
  </si>
  <si>
    <t>13025600</t>
  </si>
  <si>
    <t>13025800</t>
  </si>
  <si>
    <t>13026600</t>
  </si>
  <si>
    <t>13025900</t>
  </si>
  <si>
    <t>13026200</t>
  </si>
  <si>
    <t>13025700</t>
  </si>
  <si>
    <t>13026210</t>
  </si>
  <si>
    <t>13026220</t>
  </si>
  <si>
    <t>13026230</t>
  </si>
  <si>
    <t>13026240</t>
  </si>
  <si>
    <t>13026250</t>
  </si>
  <si>
    <t>13026260</t>
  </si>
  <si>
    <t>13026270</t>
  </si>
  <si>
    <t>13026280</t>
  </si>
  <si>
    <t>13026700</t>
  </si>
  <si>
    <t>1305</t>
  </si>
  <si>
    <t>Electricity /No Split Total</t>
  </si>
  <si>
    <t>13050100</t>
  </si>
  <si>
    <t>13050200</t>
  </si>
  <si>
    <t>13050300</t>
  </si>
  <si>
    <t>13050400</t>
  </si>
  <si>
    <t>13050700</t>
  </si>
  <si>
    <t>13050800</t>
  </si>
  <si>
    <t>13051000</t>
  </si>
  <si>
    <t>13051100</t>
  </si>
  <si>
    <t>13051300</t>
  </si>
  <si>
    <t>13051400</t>
  </si>
  <si>
    <t>13051500</t>
  </si>
  <si>
    <t>13051600</t>
  </si>
  <si>
    <t>13051610</t>
  </si>
  <si>
    <t>13051700</t>
  </si>
  <si>
    <t>13051800</t>
  </si>
  <si>
    <t>13051900</t>
  </si>
  <si>
    <t>13052000</t>
  </si>
  <si>
    <t>13052100</t>
  </si>
  <si>
    <t>13052200</t>
  </si>
  <si>
    <t>13052300</t>
  </si>
  <si>
    <t>13052500</t>
  </si>
  <si>
    <t>13052600</t>
  </si>
  <si>
    <t>13052700</t>
  </si>
  <si>
    <t>13052800</t>
  </si>
  <si>
    <t>13052900</t>
  </si>
  <si>
    <t>13053000</t>
  </si>
  <si>
    <t>13053100</t>
  </si>
  <si>
    <t>13053200</t>
  </si>
  <si>
    <t>13053300</t>
  </si>
  <si>
    <t>13053400</t>
  </si>
  <si>
    <t>13053500</t>
  </si>
  <si>
    <t>13053600</t>
  </si>
  <si>
    <t>13053700</t>
  </si>
  <si>
    <t>13053900</t>
  </si>
  <si>
    <t>13054000</t>
  </si>
  <si>
    <t>13054100</t>
  </si>
  <si>
    <t>13054110</t>
  </si>
  <si>
    <t>13054200</t>
  </si>
  <si>
    <t>13054300</t>
  </si>
  <si>
    <t>13054400</t>
  </si>
  <si>
    <t>13054500</t>
  </si>
  <si>
    <t>13054550</t>
  </si>
  <si>
    <t>13054600</t>
  </si>
  <si>
    <t>13054700</t>
  </si>
  <si>
    <t>13054800</t>
  </si>
  <si>
    <t>13055000</t>
  </si>
  <si>
    <t>13055010</t>
  </si>
  <si>
    <t>13055100</t>
  </si>
  <si>
    <t>13055200</t>
  </si>
  <si>
    <t>13055300</t>
  </si>
  <si>
    <t>13055400</t>
  </si>
  <si>
    <t>13055500</t>
  </si>
  <si>
    <t>13055600</t>
  </si>
  <si>
    <t>13055800</t>
  </si>
  <si>
    <t>13056600</t>
  </si>
  <si>
    <t>13055900</t>
  </si>
  <si>
    <t>13056200</t>
  </si>
  <si>
    <t>13055700</t>
  </si>
  <si>
    <t>13056210</t>
  </si>
  <si>
    <t>13056220</t>
  </si>
  <si>
    <t>13056230</t>
  </si>
  <si>
    <t>13056240</t>
  </si>
  <si>
    <t>13056250</t>
  </si>
  <si>
    <t>13056260</t>
  </si>
  <si>
    <t>13056270</t>
  </si>
  <si>
    <t>13056280</t>
  </si>
  <si>
    <t>13056700</t>
  </si>
  <si>
    <t>1401</t>
  </si>
  <si>
    <t>Other/Air Transport</t>
  </si>
  <si>
    <t>14010100</t>
  </si>
  <si>
    <t>14010200</t>
  </si>
  <si>
    <t>14010300</t>
  </si>
  <si>
    <t>14010400</t>
  </si>
  <si>
    <t>14010700</t>
  </si>
  <si>
    <t>14010800</t>
  </si>
  <si>
    <t>14011000</t>
  </si>
  <si>
    <t>14011100</t>
  </si>
  <si>
    <t>14011300</t>
  </si>
  <si>
    <t>14011400</t>
  </si>
  <si>
    <t>14011500</t>
  </si>
  <si>
    <t>14011600</t>
  </si>
  <si>
    <t>14011610</t>
  </si>
  <si>
    <t>14011700</t>
  </si>
  <si>
    <t>14011800</t>
  </si>
  <si>
    <t>14011900</t>
  </si>
  <si>
    <t>14012000</t>
  </si>
  <si>
    <t>14012100</t>
  </si>
  <si>
    <t>14012200</t>
  </si>
  <si>
    <t>14012300</t>
  </si>
  <si>
    <t>14012500</t>
  </si>
  <si>
    <t>14012600</t>
  </si>
  <si>
    <t>14012700</t>
  </si>
  <si>
    <t>14012800</t>
  </si>
  <si>
    <t>14012900</t>
  </si>
  <si>
    <t>14013000</t>
  </si>
  <si>
    <t>14013100</t>
  </si>
  <si>
    <t>14013200</t>
  </si>
  <si>
    <t>14013300</t>
  </si>
  <si>
    <t>14013400</t>
  </si>
  <si>
    <t>14013500</t>
  </si>
  <si>
    <t>14013600</t>
  </si>
  <si>
    <t>14013700</t>
  </si>
  <si>
    <t>14013900</t>
  </si>
  <si>
    <t>14014000</t>
  </si>
  <si>
    <t>14014100</t>
  </si>
  <si>
    <t>14014110</t>
  </si>
  <si>
    <t>14014200</t>
  </si>
  <si>
    <t>14014300</t>
  </si>
  <si>
    <t>14014400</t>
  </si>
  <si>
    <t>14014500</t>
  </si>
  <si>
    <t>14014550</t>
  </si>
  <si>
    <t>14014600</t>
  </si>
  <si>
    <t>14014700</t>
  </si>
  <si>
    <t>14014800</t>
  </si>
  <si>
    <t>14015000</t>
  </si>
  <si>
    <t>14015010</t>
  </si>
  <si>
    <t>14015100</t>
  </si>
  <si>
    <t>14015200</t>
  </si>
  <si>
    <t>14015300</t>
  </si>
  <si>
    <t>14015400</t>
  </si>
  <si>
    <t>14015500</t>
  </si>
  <si>
    <t>14015600</t>
  </si>
  <si>
    <t>14015800</t>
  </si>
  <si>
    <t>14016600</t>
  </si>
  <si>
    <t>14015900</t>
  </si>
  <si>
    <t>14016200</t>
  </si>
  <si>
    <t>14015700</t>
  </si>
  <si>
    <t>14016210</t>
  </si>
  <si>
    <t>14016220</t>
  </si>
  <si>
    <t>14016230</t>
  </si>
  <si>
    <t>14016240</t>
  </si>
  <si>
    <t>14016250</t>
  </si>
  <si>
    <t>14016260</t>
  </si>
  <si>
    <t>14016270</t>
  </si>
  <si>
    <t>14016280</t>
  </si>
  <si>
    <t>14016700</t>
  </si>
  <si>
    <t>1402</t>
  </si>
  <si>
    <t>Other/Abattoirs</t>
  </si>
  <si>
    <t>14020100</t>
  </si>
  <si>
    <t>14020200</t>
  </si>
  <si>
    <t>14020300</t>
  </si>
  <si>
    <t>14020400</t>
  </si>
  <si>
    <t>14020700</t>
  </si>
  <si>
    <t>14020800</t>
  </si>
  <si>
    <t>14021000</t>
  </si>
  <si>
    <t>14021100</t>
  </si>
  <si>
    <t>14021300</t>
  </si>
  <si>
    <t>14021400</t>
  </si>
  <si>
    <t>14021500</t>
  </si>
  <si>
    <t>14021600</t>
  </si>
  <si>
    <t>14021610</t>
  </si>
  <si>
    <t>14021700</t>
  </si>
  <si>
    <t>14021800</t>
  </si>
  <si>
    <t>14021900</t>
  </si>
  <si>
    <t>14022000</t>
  </si>
  <si>
    <t>14022100</t>
  </si>
  <si>
    <t>14022200</t>
  </si>
  <si>
    <t>14022300</t>
  </si>
  <si>
    <t>14022500</t>
  </si>
  <si>
    <t>14022600</t>
  </si>
  <si>
    <t>14022700</t>
  </si>
  <si>
    <t>14022800</t>
  </si>
  <si>
    <t>14022900</t>
  </si>
  <si>
    <t>14023000</t>
  </si>
  <si>
    <t>14023100</t>
  </si>
  <si>
    <t>14023200</t>
  </si>
  <si>
    <t>14023300</t>
  </si>
  <si>
    <t>14023400</t>
  </si>
  <si>
    <t>14023500</t>
  </si>
  <si>
    <t>14023600</t>
  </si>
  <si>
    <t>14023700</t>
  </si>
  <si>
    <t>14023900</t>
  </si>
  <si>
    <t>14024000</t>
  </si>
  <si>
    <t>14024100</t>
  </si>
  <si>
    <t>14024110</t>
  </si>
  <si>
    <t>14024200</t>
  </si>
  <si>
    <t>14024300</t>
  </si>
  <si>
    <t>14024400</t>
  </si>
  <si>
    <t>14024500</t>
  </si>
  <si>
    <t>14024550</t>
  </si>
  <si>
    <t>14024600</t>
  </si>
  <si>
    <t>14024700</t>
  </si>
  <si>
    <t>14024800</t>
  </si>
  <si>
    <t>14025000</t>
  </si>
  <si>
    <t>14025010</t>
  </si>
  <si>
    <t>14025100</t>
  </si>
  <si>
    <t>14025200</t>
  </si>
  <si>
    <t>14025300</t>
  </si>
  <si>
    <t>14025400</t>
  </si>
  <si>
    <t>14025500</t>
  </si>
  <si>
    <t>14025600</t>
  </si>
  <si>
    <t>14025800</t>
  </si>
  <si>
    <t>14026600</t>
  </si>
  <si>
    <t>14025900</t>
  </si>
  <si>
    <t>14026200</t>
  </si>
  <si>
    <t>14025700</t>
  </si>
  <si>
    <t>14026210</t>
  </si>
  <si>
    <t>14026220</t>
  </si>
  <si>
    <t>14026230</t>
  </si>
  <si>
    <t>14026240</t>
  </si>
  <si>
    <t>14026250</t>
  </si>
  <si>
    <t>14026260</t>
  </si>
  <si>
    <t>14026270</t>
  </si>
  <si>
    <t>14026280</t>
  </si>
  <si>
    <t>14026700</t>
  </si>
  <si>
    <t>1403</t>
  </si>
  <si>
    <t>Other/Tourism</t>
  </si>
  <si>
    <t>14030100</t>
  </si>
  <si>
    <t>14030200</t>
  </si>
  <si>
    <t>14030300</t>
  </si>
  <si>
    <t>14030400</t>
  </si>
  <si>
    <t>14030700</t>
  </si>
  <si>
    <t>14030800</t>
  </si>
  <si>
    <t>14031000</t>
  </si>
  <si>
    <t>14031100</t>
  </si>
  <si>
    <t>14031300</t>
  </si>
  <si>
    <t>14031400</t>
  </si>
  <si>
    <t>14031500</t>
  </si>
  <si>
    <t>14031600</t>
  </si>
  <si>
    <t>14031610</t>
  </si>
  <si>
    <t>14031700</t>
  </si>
  <si>
    <t>14031800</t>
  </si>
  <si>
    <t>14031900</t>
  </si>
  <si>
    <t>14032000</t>
  </si>
  <si>
    <t>14032100</t>
  </si>
  <si>
    <t>14032200</t>
  </si>
  <si>
    <t>14032300</t>
  </si>
  <si>
    <t>14032500</t>
  </si>
  <si>
    <t>14032600</t>
  </si>
  <si>
    <t>14032700</t>
  </si>
  <si>
    <t>14032800</t>
  </si>
  <si>
    <t>14032900</t>
  </si>
  <si>
    <t>14033000</t>
  </si>
  <si>
    <t>14033100</t>
  </si>
  <si>
    <t>14033200</t>
  </si>
  <si>
    <t>14033300</t>
  </si>
  <si>
    <t>14033400</t>
  </si>
  <si>
    <t>14033500</t>
  </si>
  <si>
    <t>14033600</t>
  </si>
  <si>
    <t>14033700</t>
  </si>
  <si>
    <t>14033900</t>
  </si>
  <si>
    <t>14034000</t>
  </si>
  <si>
    <t>14034100</t>
  </si>
  <si>
    <t>14034110</t>
  </si>
  <si>
    <t>14034200</t>
  </si>
  <si>
    <t>14034300</t>
  </si>
  <si>
    <t>14034400</t>
  </si>
  <si>
    <t>03016260</t>
  </si>
  <si>
    <t>03016270</t>
  </si>
  <si>
    <t>03016280</t>
  </si>
  <si>
    <t>03016700</t>
  </si>
  <si>
    <t>0302</t>
  </si>
  <si>
    <t>Planning and Development/Town Planning/Building Enforcement</t>
  </si>
  <si>
    <t>03020100</t>
  </si>
  <si>
    <t>03020200</t>
  </si>
  <si>
    <t>03020300</t>
  </si>
  <si>
    <t>03020400</t>
  </si>
  <si>
    <t>03020700</t>
  </si>
  <si>
    <t>03020800</t>
  </si>
  <si>
    <t>03021000</t>
  </si>
  <si>
    <t>03021100</t>
  </si>
  <si>
    <t>03021300</t>
  </si>
  <si>
    <t>03021400</t>
  </si>
  <si>
    <t>03021500</t>
  </si>
  <si>
    <t>03021600</t>
  </si>
  <si>
    <t>03021610</t>
  </si>
  <si>
    <t>03021700</t>
  </si>
  <si>
    <t>03021800</t>
  </si>
  <si>
    <t>03021900</t>
  </si>
  <si>
    <t>03022000</t>
  </si>
  <si>
    <t>03022100</t>
  </si>
  <si>
    <t>03022200</t>
  </si>
  <si>
    <t>03022300</t>
  </si>
  <si>
    <t>03022500</t>
  </si>
  <si>
    <t>03022600</t>
  </si>
  <si>
    <t>03022700</t>
  </si>
  <si>
    <t>03022800</t>
  </si>
  <si>
    <t>03022900</t>
  </si>
  <si>
    <t>03023000</t>
  </si>
  <si>
    <t>03023100</t>
  </si>
  <si>
    <t>03023200</t>
  </si>
  <si>
    <t>03023300</t>
  </si>
  <si>
    <t>03023400</t>
  </si>
  <si>
    <t>03023500</t>
  </si>
  <si>
    <t>03023600</t>
  </si>
  <si>
    <t>03023700</t>
  </si>
  <si>
    <t>03023900</t>
  </si>
  <si>
    <t>03024000</t>
  </si>
  <si>
    <t>03024100</t>
  </si>
  <si>
    <t>03024110</t>
  </si>
  <si>
    <t>03024200</t>
  </si>
  <si>
    <t>03024300</t>
  </si>
  <si>
    <t>03024400</t>
  </si>
  <si>
    <t>03024500</t>
  </si>
  <si>
    <t>03024550</t>
  </si>
  <si>
    <t>03024600</t>
  </si>
  <si>
    <t>03024700</t>
  </si>
  <si>
    <t>03024800</t>
  </si>
  <si>
    <t>03025000</t>
  </si>
  <si>
    <t>03025010</t>
  </si>
  <si>
    <t>03025100</t>
  </si>
  <si>
    <t>03025200</t>
  </si>
  <si>
    <t>03025300</t>
  </si>
  <si>
    <t>03025400</t>
  </si>
  <si>
    <t>03025500</t>
  </si>
  <si>
    <t>03025600</t>
  </si>
  <si>
    <t>03025800</t>
  </si>
  <si>
    <t>03026600</t>
  </si>
  <si>
    <t>03025900</t>
  </si>
  <si>
    <t>03026200</t>
  </si>
  <si>
    <t>03025700</t>
  </si>
  <si>
    <t>03026210</t>
  </si>
  <si>
    <t>03026220</t>
  </si>
  <si>
    <t>03026230</t>
  </si>
  <si>
    <t>03026240</t>
  </si>
  <si>
    <t>03026250</t>
  </si>
  <si>
    <t>03026260</t>
  </si>
  <si>
    <t>03026270</t>
  </si>
  <si>
    <t>03026280</t>
  </si>
  <si>
    <t>03026700</t>
  </si>
  <si>
    <t>0303</t>
  </si>
  <si>
    <t>Planning and Development/Licensing &amp; Regulation</t>
  </si>
  <si>
    <t>03030100</t>
  </si>
  <si>
    <t>03030200</t>
  </si>
  <si>
    <t>03030300</t>
  </si>
  <si>
    <t>03030400</t>
  </si>
  <si>
    <t>03030700</t>
  </si>
  <si>
    <t>03030800</t>
  </si>
  <si>
    <t>03031000</t>
  </si>
  <si>
    <t>03031100</t>
  </si>
  <si>
    <t>03031300</t>
  </si>
  <si>
    <t>03031400</t>
  </si>
  <si>
    <t>03031500</t>
  </si>
  <si>
    <t>03031600</t>
  </si>
  <si>
    <t>03031610</t>
  </si>
  <si>
    <t>03031700</t>
  </si>
  <si>
    <t>03031800</t>
  </si>
  <si>
    <t>03031900</t>
  </si>
  <si>
    <t>03032000</t>
  </si>
  <si>
    <t>03032100</t>
  </si>
  <si>
    <t>03032200</t>
  </si>
  <si>
    <t>03032300</t>
  </si>
  <si>
    <t>03032500</t>
  </si>
  <si>
    <t>03032600</t>
  </si>
  <si>
    <t>03032700</t>
  </si>
  <si>
    <t>03032800</t>
  </si>
  <si>
    <t>03032900</t>
  </si>
  <si>
    <t>03033000</t>
  </si>
  <si>
    <t>03033100</t>
  </si>
  <si>
    <t>03033200</t>
  </si>
  <si>
    <t>03033300</t>
  </si>
  <si>
    <t>03033400</t>
  </si>
  <si>
    <t>03033500</t>
  </si>
  <si>
    <t>03033600</t>
  </si>
  <si>
    <t>03033700</t>
  </si>
  <si>
    <t>03033900</t>
  </si>
  <si>
    <t>03034000</t>
  </si>
  <si>
    <t>03034100</t>
  </si>
  <si>
    <t>03034110</t>
  </si>
  <si>
    <t>03034200</t>
  </si>
  <si>
    <t>03034300</t>
  </si>
  <si>
    <t>03034400</t>
  </si>
  <si>
    <t>03034500</t>
  </si>
  <si>
    <t>03034550</t>
  </si>
  <si>
    <t>03034600</t>
  </si>
  <si>
    <t>03034700</t>
  </si>
  <si>
    <t>03034800</t>
  </si>
  <si>
    <t>03035000</t>
  </si>
  <si>
    <t>03035010</t>
  </si>
  <si>
    <t>03035100</t>
  </si>
  <si>
    <t>03035200</t>
  </si>
  <si>
    <t>03035300</t>
  </si>
  <si>
    <t>03035400</t>
  </si>
  <si>
    <t>03035500</t>
  </si>
  <si>
    <t>03035600</t>
  </si>
  <si>
    <t>03035800</t>
  </si>
  <si>
    <t>03036600</t>
  </si>
  <si>
    <t>03035900</t>
  </si>
  <si>
    <t>03036200</t>
  </si>
  <si>
    <t>03035700</t>
  </si>
  <si>
    <t>03036210</t>
  </si>
  <si>
    <t>03036220</t>
  </si>
  <si>
    <t>03036230</t>
  </si>
  <si>
    <t>03036240</t>
  </si>
  <si>
    <t>03036250</t>
  </si>
  <si>
    <t>03036260</t>
  </si>
  <si>
    <t>03036270</t>
  </si>
  <si>
    <t>03036280</t>
  </si>
  <si>
    <t>03036700</t>
  </si>
  <si>
    <t>0401</t>
  </si>
  <si>
    <t>Health/Clinics</t>
  </si>
  <si>
    <t>04010100</t>
  </si>
  <si>
    <t>04010200</t>
  </si>
  <si>
    <t>04010300</t>
  </si>
  <si>
    <t>04010400</t>
  </si>
  <si>
    <t>04010700</t>
  </si>
  <si>
    <t>04010800</t>
  </si>
  <si>
    <t>04011000</t>
  </si>
  <si>
    <t>04011100</t>
  </si>
  <si>
    <t>04011300</t>
  </si>
  <si>
    <t>04011400</t>
  </si>
  <si>
    <t>04011500</t>
  </si>
  <si>
    <t>04011600</t>
  </si>
  <si>
    <t>04011610</t>
  </si>
  <si>
    <t>04011700</t>
  </si>
  <si>
    <t>04011800</t>
  </si>
  <si>
    <t>04011900</t>
  </si>
  <si>
    <t>04012000</t>
  </si>
  <si>
    <t>04012100</t>
  </si>
  <si>
    <t>04012200</t>
  </si>
  <si>
    <t>BUF</t>
  </si>
  <si>
    <t>CPT</t>
  </si>
  <si>
    <t>EC443</t>
  </si>
  <si>
    <t>EC444</t>
  </si>
  <si>
    <t>EKU</t>
  </si>
  <si>
    <t>ETH</t>
  </si>
  <si>
    <t>FS164</t>
  </si>
  <si>
    <t>FS196</t>
  </si>
  <si>
    <t>JHB</t>
  </si>
  <si>
    <t>MAN</t>
  </si>
  <si>
    <t>NMA</t>
  </si>
  <si>
    <t>NW397</t>
  </si>
  <si>
    <t>TSH</t>
  </si>
  <si>
    <t>N</t>
  </si>
  <si>
    <t>M07 Jan</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</si>
</sst>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0"/>
      <name val="Arial"/>
    </font>
    <font>
      <sz val="10"/>
      <color indexed="12"/>
      <name val="Arial"/>
      <family val="2"/>
    </font>
    <font>
      <sz val="10"/>
      <color indexed="10"/>
      <name val="Arial"/>
      <family val="2"/>
    </font>
    <font>
      <sz val="10"/>
      <color indexed="8"/>
      <name val="Arial"/>
      <family val="2"/>
    </font>
    <font>
      <sz val="10"/>
      <color indexed="17"/>
      <name val="Arial"/>
      <family val="2"/>
    </font>
    <font>
      <b/>
      <sz val="10"/>
      <color indexed="8"/>
      <name val="Arial"/>
      <family val="2"/>
    </font>
    <font>
      <sz val="8"/>
      <color rgb="FF000000"/>
      <name val="Arial"/>
      <family val="2"/>
    </font>
  </fonts>
  <fills count="3">
    <fill>
      <patternFill patternType="none"/>
    </fill>
    <fill>
      <patternFill patternType="gray125"/>
    </fill>
    <fill>
      <patternFill patternType="solid">
        <fgColor indexed="43"/>
        <bgColor indexed="64"/>
      </patternFill>
    </fill>
  </fills>
  <borders count="1">
    <border>
      <left/>
      <right/>
      <top/>
      <bottom/>
      <diagonal/>
    </border>
  </borders>
  <cellStyleXfs count="1">
    <xf numFmtId="0" fontId="0" fillId="0" borderId="0"/>
  </cellStyleXfs>
  <cellXfs count="32">
    <xf numFmtId="0" fontId="0" fillId="0" borderId="0" xfId="0"/>
    <xf numFmtId="0" fontId="1" fillId="0" borderId="0" xfId="0" applyFont="1" applyAlignment="1">
      <alignment wrapText="1"/>
    </xf>
    <xf numFmtId="0" fontId="2" fillId="0" borderId="0" xfId="0" applyFont="1"/>
    <xf numFmtId="0" fontId="2" fillId="0" borderId="0" xfId="0" applyFont="1" applyAlignment="1">
      <alignment wrapText="1"/>
    </xf>
    <xf numFmtId="0" fontId="3" fillId="0" borderId="0" xfId="0" applyFont="1"/>
    <xf numFmtId="0" fontId="3" fillId="0" borderId="0" xfId="0" applyFont="1" applyAlignment="1">
      <alignment wrapText="1"/>
    </xf>
    <xf numFmtId="0" fontId="4" fillId="0" borderId="0" xfId="0" applyFont="1"/>
    <xf numFmtId="0" fontId="4" fillId="0" borderId="0" xfId="0" applyFont="1" applyAlignment="1">
      <alignment wrapText="1"/>
    </xf>
    <xf numFmtId="0" fontId="4" fillId="0" borderId="0" xfId="0" applyFont="1" applyAlignment="1">
      <alignment shrinkToFit="1"/>
    </xf>
    <xf numFmtId="0" fontId="3" fillId="0" borderId="0" xfId="0" applyFont="1" applyAlignment="1">
      <alignment shrinkToFit="1"/>
    </xf>
    <xf numFmtId="0" fontId="2" fillId="0" borderId="0" xfId="0" applyFont="1" applyAlignment="1">
      <alignment shrinkToFit="1"/>
    </xf>
    <xf numFmtId="0" fontId="1" fillId="0" borderId="0" xfId="0" applyFont="1" applyAlignment="1">
      <alignment shrinkToFit="1"/>
    </xf>
    <xf numFmtId="3" fontId="3" fillId="0" borderId="0" xfId="0" applyNumberFormat="1" applyFont="1" applyAlignment="1">
      <alignment wrapText="1"/>
    </xf>
    <xf numFmtId="3" fontId="2" fillId="0" borderId="0" xfId="0" applyNumberFormat="1" applyFont="1" applyAlignment="1">
      <alignment wrapText="1"/>
    </xf>
    <xf numFmtId="3" fontId="1" fillId="0" borderId="0" xfId="0" applyNumberFormat="1" applyFont="1" applyAlignment="1">
      <alignment horizontal="right" wrapText="1"/>
    </xf>
    <xf numFmtId="3" fontId="1" fillId="0" borderId="0" xfId="0" applyNumberFormat="1" applyFont="1" applyAlignment="1">
      <alignment wrapText="1"/>
    </xf>
    <xf numFmtId="0" fontId="3" fillId="2" borderId="0" xfId="0" applyFont="1" applyFill="1" applyAlignment="1" applyProtection="1">
      <alignment wrapText="1"/>
      <protection locked="0"/>
    </xf>
    <xf numFmtId="0" fontId="0" fillId="0" borderId="0" xfId="0" applyProtection="1">
      <protection locked="0"/>
    </xf>
    <xf numFmtId="0" fontId="0" fillId="2" borderId="0" xfId="0" applyFill="1" applyProtection="1">
      <protection locked="0"/>
    </xf>
    <xf numFmtId="0" fontId="1" fillId="2" borderId="0" xfId="0" applyFont="1" applyFill="1" applyAlignment="1" applyProtection="1">
      <alignment wrapText="1"/>
      <protection locked="0"/>
    </xf>
    <xf numFmtId="0" fontId="1" fillId="2" borderId="0" xfId="0" applyFont="1" applyFill="1" applyAlignment="1">
      <alignment horizontal="right" wrapText="1"/>
    </xf>
    <xf numFmtId="3" fontId="3" fillId="2" borderId="0" xfId="0" applyNumberFormat="1" applyFont="1" applyFill="1" applyAlignment="1">
      <alignment horizontal="right" wrapText="1"/>
    </xf>
    <xf numFmtId="3" fontId="3" fillId="2" borderId="0" xfId="0" applyNumberFormat="1" applyFont="1" applyFill="1" applyAlignment="1" applyProtection="1">
      <alignment horizontal="right" wrapText="1"/>
      <protection locked="0"/>
    </xf>
    <xf numFmtId="3" fontId="2" fillId="2" borderId="0" xfId="0" applyNumberFormat="1" applyFont="1" applyFill="1" applyAlignment="1">
      <alignment horizontal="right" wrapText="1"/>
    </xf>
    <xf numFmtId="0" fontId="5" fillId="0" borderId="0" xfId="0" applyFont="1" applyAlignment="1">
      <alignment horizontal="center" wrapText="1"/>
    </xf>
    <xf numFmtId="3" fontId="5" fillId="0" borderId="0" xfId="0" applyNumberFormat="1" applyFont="1" applyAlignment="1">
      <alignment horizontal="center" wrapText="1"/>
    </xf>
    <xf numFmtId="3" fontId="0" fillId="0" borderId="0" xfId="0" applyNumberFormat="1"/>
    <xf numFmtId="0" fontId="6" fillId="0" borderId="0" xfId="0" applyFont="1" applyAlignment="1">
      <alignment wrapText="1"/>
    </xf>
    <xf numFmtId="0" fontId="1" fillId="0" borderId="0" xfId="0" applyFont="1" applyAlignment="1">
      <alignment wrapText="1"/>
    </xf>
    <xf numFmtId="0" fontId="2" fillId="0" borderId="0" xfId="0" applyFont="1" applyAlignment="1">
      <alignment wrapText="1"/>
    </xf>
    <xf numFmtId="3" fontId="5" fillId="0" borderId="0" xfId="0" applyNumberFormat="1" applyFont="1" applyAlignment="1">
      <alignment horizontal="center" wrapText="1"/>
    </xf>
    <xf numFmtId="0" fontId="5" fillId="0" borderId="0" xfId="0" applyFont="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U3970"/>
  <sheetViews>
    <sheetView topLeftCell="A3287" zoomScale="75" workbookViewId="0">
      <selection activeCell="J3296" sqref="J3296"/>
    </sheetView>
  </sheetViews>
  <sheetFormatPr defaultRowHeight="12.75" x14ac:dyDescent="0.2"/>
  <cols>
    <col min="1" max="2" width="6.7109375" customWidth="1"/>
    <col min="3" max="3" width="8.7109375" customWidth="1"/>
    <col min="4" max="4" width="6.7109375" customWidth="1"/>
    <col min="5" max="5" width="40.7109375" customWidth="1"/>
    <col min="6" max="6" width="8.7109375" customWidth="1"/>
    <col min="7" max="7" width="6.7109375" customWidth="1"/>
    <col min="8" max="8" width="70.7109375" customWidth="1"/>
    <col min="9" max="10" width="12.7109375" customWidth="1"/>
    <col min="11" max="11" width="9" bestFit="1" customWidth="1"/>
    <col min="12" max="17" width="9.140625" style="17"/>
    <col min="18" max="21" width="9.140625" hidden="1" customWidth="1"/>
    <col min="22" max="22" width="9.140625" customWidth="1"/>
  </cols>
  <sheetData>
    <row r="1" spans="1:21" ht="12.75" customHeight="1" x14ac:dyDescent="0.2">
      <c r="A1" s="28" t="s">
        <v>4633</v>
      </c>
      <c r="B1" s="28"/>
      <c r="C1" s="28"/>
      <c r="D1" s="28"/>
      <c r="E1" s="28"/>
      <c r="F1" s="28"/>
      <c r="G1" s="28"/>
      <c r="H1" s="28"/>
      <c r="I1" s="19">
        <v>1</v>
      </c>
      <c r="J1" s="1"/>
      <c r="K1" s="1"/>
    </row>
    <row r="2" spans="1:21" ht="12.75" customHeight="1" x14ac:dyDescent="0.2">
      <c r="A2" s="29" t="s">
        <v>4634</v>
      </c>
      <c r="B2" s="29"/>
      <c r="C2" s="29"/>
      <c r="D2" s="29"/>
      <c r="E2" s="29"/>
      <c r="F2" s="29"/>
      <c r="G2" s="29"/>
      <c r="H2" s="29"/>
      <c r="I2" s="29"/>
      <c r="J2" s="29"/>
      <c r="K2" s="29"/>
    </row>
    <row r="3" spans="1:21" ht="12.75" customHeight="1" x14ac:dyDescent="0.2">
      <c r="A3" s="29" t="s">
        <v>4635</v>
      </c>
      <c r="B3" s="29"/>
      <c r="C3" s="29"/>
      <c r="D3" s="29"/>
      <c r="E3" s="29"/>
      <c r="F3" s="29"/>
      <c r="G3" s="29"/>
      <c r="H3" s="29"/>
      <c r="I3" s="29"/>
      <c r="J3" s="29"/>
      <c r="K3" s="29"/>
    </row>
    <row r="4" spans="1:21" ht="12.75" customHeight="1" x14ac:dyDescent="0.2">
      <c r="A4" s="29" t="s">
        <v>4636</v>
      </c>
      <c r="B4" s="29"/>
      <c r="C4" s="29"/>
      <c r="D4" s="29"/>
      <c r="E4" s="29"/>
      <c r="F4" s="29"/>
      <c r="G4" s="29"/>
      <c r="H4" s="29"/>
      <c r="I4" s="29"/>
      <c r="J4" s="29"/>
      <c r="K4" s="29"/>
    </row>
    <row r="5" spans="1:21" ht="12.75" customHeight="1" x14ac:dyDescent="0.2">
      <c r="A5" s="29" t="s">
        <v>4637</v>
      </c>
      <c r="B5" s="29"/>
      <c r="C5" s="29"/>
      <c r="D5" s="29"/>
      <c r="E5" s="29"/>
      <c r="F5" s="29"/>
      <c r="G5" s="29"/>
      <c r="H5" s="29"/>
      <c r="I5" s="29"/>
      <c r="J5" s="29"/>
      <c r="K5" s="29"/>
    </row>
    <row r="6" spans="1:21" ht="12.75" customHeight="1" x14ac:dyDescent="0.2">
      <c r="A6" s="29" t="s">
        <v>4638</v>
      </c>
      <c r="B6" s="29"/>
      <c r="C6" s="29"/>
      <c r="D6" s="29"/>
      <c r="E6" s="29"/>
      <c r="F6" s="29"/>
      <c r="G6" s="29"/>
      <c r="H6" s="29"/>
      <c r="I6" s="29"/>
      <c r="J6" s="29"/>
      <c r="K6" s="29"/>
    </row>
    <row r="7" spans="1:21" ht="12.75" customHeight="1" x14ac:dyDescent="0.2">
      <c r="A7" s="29" t="s">
        <v>4639</v>
      </c>
      <c r="B7" s="29"/>
      <c r="C7" s="29"/>
      <c r="D7" s="29"/>
      <c r="E7" s="29"/>
      <c r="F7" s="29"/>
      <c r="G7" s="29"/>
      <c r="H7" s="29"/>
      <c r="I7" s="29"/>
      <c r="J7" s="29"/>
      <c r="K7" s="29"/>
    </row>
    <row r="8" spans="1:21" ht="12.75" customHeight="1" x14ac:dyDescent="0.2">
      <c r="A8" s="29" t="s">
        <v>4640</v>
      </c>
      <c r="B8" s="29"/>
      <c r="C8" s="29"/>
      <c r="D8" s="29"/>
      <c r="E8" s="29"/>
      <c r="F8" s="29"/>
      <c r="G8" s="29"/>
      <c r="H8" s="29"/>
      <c r="I8" s="29"/>
      <c r="J8" s="29"/>
      <c r="K8" s="29"/>
    </row>
    <row r="9" spans="1:21" ht="51" x14ac:dyDescent="0.2">
      <c r="A9" s="1" t="s">
        <v>4641</v>
      </c>
      <c r="B9" s="1" t="s">
        <v>4642</v>
      </c>
      <c r="C9" s="1" t="s">
        <v>4643</v>
      </c>
      <c r="D9" s="1" t="s">
        <v>4644</v>
      </c>
      <c r="E9" s="1" t="s">
        <v>4645</v>
      </c>
      <c r="F9" s="1" t="s">
        <v>4646</v>
      </c>
      <c r="G9" s="1" t="s">
        <v>4647</v>
      </c>
      <c r="H9" s="1" t="s">
        <v>4648</v>
      </c>
      <c r="I9" s="20" t="str">
        <f>CONCATENATE("Committed Orders Month ",B10)</f>
        <v>Committed Orders Month M07 Jan</v>
      </c>
      <c r="J9" s="20" t="str">
        <f>CONCATENATE("Actual Month ",B10)</f>
        <v>Actual Month M07 Jan</v>
      </c>
      <c r="K9" s="1" t="s">
        <v>4649</v>
      </c>
    </row>
    <row r="10" spans="1:21" ht="12.95" customHeight="1" x14ac:dyDescent="0.2">
      <c r="A10" s="16">
        <v>2016</v>
      </c>
      <c r="B10" s="16" t="s">
        <v>5661</v>
      </c>
      <c r="C10" s="16" t="s">
        <v>4214</v>
      </c>
      <c r="D10" s="5" t="s">
        <v>4650</v>
      </c>
      <c r="E10" s="5" t="s">
        <v>4651</v>
      </c>
      <c r="F10" s="18" t="s">
        <v>5660</v>
      </c>
      <c r="G10" s="7" t="s">
        <v>4652</v>
      </c>
      <c r="H10" s="8" t="s">
        <v>4653</v>
      </c>
      <c r="I10" s="21"/>
      <c r="J10" s="21"/>
      <c r="K10" s="12" t="s">
        <v>4654</v>
      </c>
      <c r="R10" s="17">
        <v>2004</v>
      </c>
      <c r="S10" s="27" t="s">
        <v>5647</v>
      </c>
      <c r="T10" s="12" t="s">
        <v>4290</v>
      </c>
      <c r="U10" t="str">
        <f>CONCATENATE(C10,"_OSA_",A10,"_",LEFT(B10,3))</f>
        <v>MP315_OSA_2016_M07</v>
      </c>
    </row>
    <row r="11" spans="1:21" ht="12.95" customHeight="1" x14ac:dyDescent="0.2">
      <c r="E11" s="5" t="s">
        <v>4651</v>
      </c>
      <c r="G11" s="5" t="s">
        <v>4655</v>
      </c>
      <c r="H11" s="9" t="s">
        <v>4656</v>
      </c>
      <c r="I11" s="22">
        <v>0</v>
      </c>
      <c r="J11" s="22">
        <v>0</v>
      </c>
      <c r="K11" s="12" t="s">
        <v>4657</v>
      </c>
      <c r="R11" s="17">
        <v>2005</v>
      </c>
      <c r="S11" s="27" t="s">
        <v>5648</v>
      </c>
      <c r="T11" s="12" t="s">
        <v>4291</v>
      </c>
    </row>
    <row r="12" spans="1:21" ht="12.95" customHeight="1" x14ac:dyDescent="0.2">
      <c r="E12" s="5" t="s">
        <v>4651</v>
      </c>
      <c r="G12" s="5" t="s">
        <v>4658</v>
      </c>
      <c r="H12" s="9" t="s">
        <v>4659</v>
      </c>
      <c r="I12" s="22">
        <v>0</v>
      </c>
      <c r="J12" s="22">
        <v>0</v>
      </c>
      <c r="K12" s="12" t="s">
        <v>4660</v>
      </c>
      <c r="R12" s="17">
        <v>2006</v>
      </c>
      <c r="S12" s="27" t="s">
        <v>4026</v>
      </c>
      <c r="T12" s="12" t="s">
        <v>4292</v>
      </c>
    </row>
    <row r="13" spans="1:21" ht="12.95" customHeight="1" x14ac:dyDescent="0.2">
      <c r="E13" s="5" t="s">
        <v>4651</v>
      </c>
      <c r="G13" s="5" t="s">
        <v>4661</v>
      </c>
      <c r="H13" s="9" t="s">
        <v>4662</v>
      </c>
      <c r="I13" s="22">
        <v>0</v>
      </c>
      <c r="J13" s="22">
        <v>0</v>
      </c>
      <c r="K13" s="12" t="s">
        <v>4663</v>
      </c>
      <c r="R13" s="17">
        <v>2007</v>
      </c>
      <c r="S13" s="27" t="s">
        <v>4027</v>
      </c>
      <c r="T13" s="12" t="s">
        <v>4293</v>
      </c>
    </row>
    <row r="14" spans="1:21" ht="12.95" customHeight="1" x14ac:dyDescent="0.2">
      <c r="E14" s="5" t="s">
        <v>4651</v>
      </c>
      <c r="G14" s="5" t="s">
        <v>4664</v>
      </c>
      <c r="H14" s="9" t="s">
        <v>4665</v>
      </c>
      <c r="I14" s="22">
        <v>0</v>
      </c>
      <c r="J14" s="22">
        <v>0</v>
      </c>
      <c r="K14" s="12" t="s">
        <v>4666</v>
      </c>
      <c r="R14" s="17">
        <v>2008</v>
      </c>
      <c r="S14" s="27" t="s">
        <v>4028</v>
      </c>
      <c r="T14" s="12" t="s">
        <v>4294</v>
      </c>
    </row>
    <row r="15" spans="1:21" ht="12.95" customHeight="1" x14ac:dyDescent="0.2">
      <c r="E15" s="5" t="s">
        <v>4651</v>
      </c>
      <c r="G15" s="5" t="s">
        <v>4667</v>
      </c>
      <c r="H15" s="9" t="s">
        <v>4668</v>
      </c>
      <c r="I15" s="22">
        <v>0</v>
      </c>
      <c r="J15" s="22">
        <v>0</v>
      </c>
      <c r="K15" s="12" t="s">
        <v>4669</v>
      </c>
      <c r="R15" s="17">
        <v>2009</v>
      </c>
      <c r="S15" s="27" t="s">
        <v>4029</v>
      </c>
      <c r="T15" s="12" t="s">
        <v>4295</v>
      </c>
    </row>
    <row r="16" spans="1:21" ht="12.95" customHeight="1" x14ac:dyDescent="0.2">
      <c r="E16" s="5" t="s">
        <v>4651</v>
      </c>
      <c r="G16" s="5" t="s">
        <v>4670</v>
      </c>
      <c r="H16" s="9" t="s">
        <v>4671</v>
      </c>
      <c r="I16" s="22">
        <v>0</v>
      </c>
      <c r="J16" s="22">
        <v>0</v>
      </c>
      <c r="K16" s="12" t="s">
        <v>4672</v>
      </c>
      <c r="R16" s="17">
        <v>2010</v>
      </c>
      <c r="S16" s="27" t="s">
        <v>4030</v>
      </c>
      <c r="T16" s="12" t="s">
        <v>4296</v>
      </c>
    </row>
    <row r="17" spans="5:20" ht="12.95" customHeight="1" x14ac:dyDescent="0.2">
      <c r="E17" s="5" t="s">
        <v>4651</v>
      </c>
      <c r="G17" s="5" t="s">
        <v>4673</v>
      </c>
      <c r="H17" s="9" t="s">
        <v>4674</v>
      </c>
      <c r="I17" s="22">
        <v>0</v>
      </c>
      <c r="J17" s="22">
        <v>0</v>
      </c>
      <c r="K17" s="12" t="s">
        <v>4675</v>
      </c>
      <c r="R17" s="17">
        <v>2011</v>
      </c>
      <c r="S17" s="27" t="s">
        <v>4031</v>
      </c>
      <c r="T17" s="12" t="s">
        <v>4297</v>
      </c>
    </row>
    <row r="18" spans="5:20" ht="12.95" customHeight="1" x14ac:dyDescent="0.2">
      <c r="E18" s="5" t="s">
        <v>4651</v>
      </c>
      <c r="G18" s="5" t="s">
        <v>4676</v>
      </c>
      <c r="H18" s="9" t="s">
        <v>4677</v>
      </c>
      <c r="I18" s="22">
        <v>0</v>
      </c>
      <c r="J18" s="22">
        <v>0</v>
      </c>
      <c r="K18" s="12" t="s">
        <v>4678</v>
      </c>
      <c r="R18" s="17">
        <v>2012</v>
      </c>
      <c r="S18" s="27" t="s">
        <v>4032</v>
      </c>
      <c r="T18" s="12" t="s">
        <v>4298</v>
      </c>
    </row>
    <row r="19" spans="5:20" ht="12.95" customHeight="1" x14ac:dyDescent="0.2">
      <c r="E19" s="5" t="s">
        <v>4651</v>
      </c>
      <c r="G19" s="5" t="s">
        <v>4679</v>
      </c>
      <c r="H19" s="9" t="s">
        <v>4680</v>
      </c>
      <c r="I19" s="22">
        <v>0</v>
      </c>
      <c r="J19" s="22">
        <v>0</v>
      </c>
      <c r="K19" s="12" t="s">
        <v>4681</v>
      </c>
      <c r="R19" s="17">
        <v>2013</v>
      </c>
      <c r="S19" s="27" t="s">
        <v>4033</v>
      </c>
      <c r="T19" s="12" t="s">
        <v>4299</v>
      </c>
    </row>
    <row r="20" spans="5:20" ht="12.95" customHeight="1" x14ac:dyDescent="0.2">
      <c r="E20" s="5" t="s">
        <v>4651</v>
      </c>
      <c r="G20" s="5" t="s">
        <v>4682</v>
      </c>
      <c r="H20" s="9" t="s">
        <v>4683</v>
      </c>
      <c r="I20" s="22">
        <v>0</v>
      </c>
      <c r="J20" s="22">
        <v>0</v>
      </c>
      <c r="K20" s="12" t="s">
        <v>4684</v>
      </c>
      <c r="R20" s="17">
        <v>2014</v>
      </c>
      <c r="S20" s="27" t="s">
        <v>4034</v>
      </c>
      <c r="T20" s="12" t="s">
        <v>4300</v>
      </c>
    </row>
    <row r="21" spans="5:20" ht="12.95" customHeight="1" x14ac:dyDescent="0.2">
      <c r="E21" s="5" t="s">
        <v>4651</v>
      </c>
      <c r="G21" s="5" t="s">
        <v>4685</v>
      </c>
      <c r="H21" s="9" t="s">
        <v>4686</v>
      </c>
      <c r="I21" s="22">
        <v>0</v>
      </c>
      <c r="J21" s="22">
        <v>0</v>
      </c>
      <c r="K21" s="12" t="s">
        <v>4687</v>
      </c>
      <c r="R21" s="17">
        <v>2015</v>
      </c>
      <c r="S21" s="27" t="s">
        <v>4035</v>
      </c>
      <c r="T21" s="12" t="s">
        <v>4301</v>
      </c>
    </row>
    <row r="22" spans="5:20" ht="12.95" customHeight="1" x14ac:dyDescent="0.2">
      <c r="E22" s="5" t="s">
        <v>4651</v>
      </c>
      <c r="G22" s="5" t="s">
        <v>4688</v>
      </c>
      <c r="H22" s="9" t="s">
        <v>4689</v>
      </c>
      <c r="I22" s="22">
        <v>0</v>
      </c>
      <c r="J22" s="22">
        <v>0</v>
      </c>
      <c r="K22" s="12" t="s">
        <v>4690</v>
      </c>
      <c r="R22" s="17">
        <v>2016</v>
      </c>
      <c r="S22" s="27" t="s">
        <v>4036</v>
      </c>
      <c r="T22" s="12" t="s">
        <v>4302</v>
      </c>
    </row>
    <row r="23" spans="5:20" ht="12.95" customHeight="1" x14ac:dyDescent="0.2">
      <c r="E23" s="5" t="s">
        <v>4651</v>
      </c>
      <c r="G23" s="5" t="s">
        <v>4691</v>
      </c>
      <c r="H23" s="9" t="s">
        <v>4692</v>
      </c>
      <c r="I23" s="22">
        <v>0</v>
      </c>
      <c r="J23" s="22">
        <v>0</v>
      </c>
      <c r="K23" s="12" t="s">
        <v>4693</v>
      </c>
      <c r="R23" s="17">
        <v>2017</v>
      </c>
      <c r="S23" s="27" t="s">
        <v>4037</v>
      </c>
      <c r="T23" s="12" t="s">
        <v>4303</v>
      </c>
    </row>
    <row r="24" spans="5:20" ht="12.95" customHeight="1" x14ac:dyDescent="0.2">
      <c r="E24" s="5" t="s">
        <v>4651</v>
      </c>
      <c r="G24" s="5" t="s">
        <v>4694</v>
      </c>
      <c r="H24" s="9" t="s">
        <v>4695</v>
      </c>
      <c r="I24" s="22">
        <v>0</v>
      </c>
      <c r="J24" s="22">
        <v>0</v>
      </c>
      <c r="K24" s="12" t="s">
        <v>4696</v>
      </c>
      <c r="R24" s="17">
        <v>2018</v>
      </c>
      <c r="S24" s="27" t="s">
        <v>4038</v>
      </c>
      <c r="T24" s="12" t="s">
        <v>4304</v>
      </c>
    </row>
    <row r="25" spans="5:20" ht="12.95" customHeight="1" x14ac:dyDescent="0.2">
      <c r="E25" s="5" t="s">
        <v>4651</v>
      </c>
      <c r="G25" s="3" t="s">
        <v>4697</v>
      </c>
      <c r="H25" s="10" t="s">
        <v>4698</v>
      </c>
      <c r="I25" s="23">
        <f>SUM(I11:I24)</f>
        <v>0</v>
      </c>
      <c r="J25" s="23">
        <f>SUM(J11:J24)</f>
        <v>0</v>
      </c>
      <c r="K25" s="13" t="s">
        <v>4699</v>
      </c>
      <c r="R25" s="17">
        <v>2019</v>
      </c>
      <c r="S25" s="27" t="s">
        <v>4039</v>
      </c>
      <c r="T25" s="12" t="s">
        <v>4305</v>
      </c>
    </row>
    <row r="26" spans="5:20" ht="12.95" customHeight="1" x14ac:dyDescent="0.2">
      <c r="E26" s="5" t="s">
        <v>4651</v>
      </c>
      <c r="G26" s="5" t="s">
        <v>4700</v>
      </c>
      <c r="H26" s="9" t="s">
        <v>4701</v>
      </c>
      <c r="I26" s="22">
        <v>0</v>
      </c>
      <c r="J26" s="22">
        <v>0</v>
      </c>
      <c r="K26" s="12" t="s">
        <v>4702</v>
      </c>
      <c r="R26" s="17">
        <v>2020</v>
      </c>
      <c r="S26" s="27" t="s">
        <v>4040</v>
      </c>
      <c r="T26" s="12" t="s">
        <v>4306</v>
      </c>
    </row>
    <row r="27" spans="5:20" ht="12.95" customHeight="1" x14ac:dyDescent="0.2">
      <c r="E27" s="5" t="s">
        <v>4651</v>
      </c>
      <c r="G27" s="3" t="s">
        <v>4703</v>
      </c>
      <c r="H27" s="10" t="s">
        <v>4704</v>
      </c>
      <c r="I27" s="23">
        <f>+I25-(I26*$I$1)</f>
        <v>0</v>
      </c>
      <c r="J27" s="23">
        <f>+J25-(J26*$I$1)</f>
        <v>0</v>
      </c>
      <c r="K27" s="13" t="s">
        <v>4705</v>
      </c>
      <c r="S27" s="27" t="s">
        <v>4041</v>
      </c>
      <c r="T27" s="12" t="s">
        <v>4307</v>
      </c>
    </row>
    <row r="28" spans="5:20" ht="12.95" customHeight="1" x14ac:dyDescent="0.2">
      <c r="E28" s="5" t="s">
        <v>4651</v>
      </c>
      <c r="G28" s="7" t="s">
        <v>4706</v>
      </c>
      <c r="H28" s="8" t="s">
        <v>4707</v>
      </c>
      <c r="I28" s="21"/>
      <c r="J28" s="21"/>
      <c r="K28" s="12" t="s">
        <v>4708</v>
      </c>
      <c r="S28" s="27" t="s">
        <v>4042</v>
      </c>
      <c r="T28" s="12" t="s">
        <v>4308</v>
      </c>
    </row>
    <row r="29" spans="5:20" ht="12.95" customHeight="1" x14ac:dyDescent="0.2">
      <c r="E29" s="5" t="s">
        <v>4651</v>
      </c>
      <c r="G29" s="5" t="s">
        <v>4709</v>
      </c>
      <c r="H29" s="9" t="s">
        <v>4710</v>
      </c>
      <c r="I29" s="22">
        <v>0</v>
      </c>
      <c r="J29" s="22">
        <v>0</v>
      </c>
      <c r="K29" s="12" t="s">
        <v>4711</v>
      </c>
      <c r="S29" s="27" t="s">
        <v>4043</v>
      </c>
      <c r="T29" s="12" t="s">
        <v>4309</v>
      </c>
    </row>
    <row r="30" spans="5:20" ht="12.95" customHeight="1" x14ac:dyDescent="0.2">
      <c r="E30" s="5" t="s">
        <v>4651</v>
      </c>
      <c r="G30" s="5" t="s">
        <v>4712</v>
      </c>
      <c r="H30" s="9" t="s">
        <v>1533</v>
      </c>
      <c r="I30" s="22">
        <v>0</v>
      </c>
      <c r="J30" s="22">
        <v>0</v>
      </c>
      <c r="K30" s="12" t="s">
        <v>1534</v>
      </c>
      <c r="S30" s="27" t="s">
        <v>4044</v>
      </c>
      <c r="T30" s="12" t="s">
        <v>4310</v>
      </c>
    </row>
    <row r="31" spans="5:20" ht="12.95" customHeight="1" x14ac:dyDescent="0.2">
      <c r="E31" s="5" t="s">
        <v>4651</v>
      </c>
      <c r="G31" s="5" t="s">
        <v>1535</v>
      </c>
      <c r="H31" s="9" t="s">
        <v>1536</v>
      </c>
      <c r="I31" s="22">
        <v>0</v>
      </c>
      <c r="J31" s="22">
        <v>0</v>
      </c>
      <c r="K31" s="12" t="s">
        <v>1537</v>
      </c>
      <c r="S31" s="27" t="s">
        <v>4045</v>
      </c>
      <c r="T31" s="12" t="s">
        <v>4311</v>
      </c>
    </row>
    <row r="32" spans="5:20" ht="12.95" customHeight="1" x14ac:dyDescent="0.2">
      <c r="E32" s="5" t="s">
        <v>4651</v>
      </c>
      <c r="G32" s="3" t="s">
        <v>1538</v>
      </c>
      <c r="H32" s="10" t="s">
        <v>1539</v>
      </c>
      <c r="I32" s="23">
        <f>SUM(I29:I31)</f>
        <v>0</v>
      </c>
      <c r="J32" s="23">
        <f>SUM(J29:J31)</f>
        <v>0</v>
      </c>
      <c r="K32" s="13" t="s">
        <v>1540</v>
      </c>
      <c r="S32" s="27" t="s">
        <v>4046</v>
      </c>
      <c r="T32" s="12" t="s">
        <v>4312</v>
      </c>
    </row>
    <row r="33" spans="5:20" ht="12.95" customHeight="1" x14ac:dyDescent="0.2">
      <c r="E33" s="5" t="s">
        <v>4651</v>
      </c>
      <c r="G33" s="3" t="s">
        <v>1541</v>
      </c>
      <c r="H33" s="10" t="s">
        <v>1542</v>
      </c>
      <c r="I33" s="23">
        <f>+I27+I32</f>
        <v>0</v>
      </c>
      <c r="J33" s="23">
        <f>+J27+J32</f>
        <v>0</v>
      </c>
      <c r="K33" s="13" t="s">
        <v>1543</v>
      </c>
      <c r="S33" s="27" t="s">
        <v>4047</v>
      </c>
      <c r="T33" s="12" t="s">
        <v>4313</v>
      </c>
    </row>
    <row r="34" spans="5:20" ht="12.95" customHeight="1" x14ac:dyDescent="0.2">
      <c r="E34" s="5" t="s">
        <v>4651</v>
      </c>
      <c r="G34" s="7" t="s">
        <v>1544</v>
      </c>
      <c r="H34" s="8" t="s">
        <v>1545</v>
      </c>
      <c r="I34" s="21"/>
      <c r="J34" s="21"/>
      <c r="K34" s="12" t="s">
        <v>1546</v>
      </c>
      <c r="S34" s="27" t="s">
        <v>4048</v>
      </c>
      <c r="T34" s="12" t="s">
        <v>4314</v>
      </c>
    </row>
    <row r="35" spans="5:20" ht="12.95" customHeight="1" x14ac:dyDescent="0.2">
      <c r="E35" s="5" t="s">
        <v>4651</v>
      </c>
      <c r="G35" s="5" t="s">
        <v>1547</v>
      </c>
      <c r="H35" s="9" t="s">
        <v>1548</v>
      </c>
      <c r="I35" s="22">
        <v>0</v>
      </c>
      <c r="J35" s="22">
        <v>0</v>
      </c>
      <c r="K35" s="12" t="s">
        <v>1549</v>
      </c>
      <c r="S35" s="27" t="s">
        <v>4049</v>
      </c>
      <c r="T35" s="12" t="s">
        <v>4315</v>
      </c>
    </row>
    <row r="36" spans="5:20" ht="12.95" customHeight="1" x14ac:dyDescent="0.2">
      <c r="E36" s="5" t="s">
        <v>4651</v>
      </c>
      <c r="G36" s="5" t="s">
        <v>1550</v>
      </c>
      <c r="H36" s="9" t="s">
        <v>1551</v>
      </c>
      <c r="I36" s="22">
        <v>0</v>
      </c>
      <c r="J36" s="22">
        <v>0</v>
      </c>
      <c r="K36" s="12" t="s">
        <v>1552</v>
      </c>
      <c r="S36" s="27" t="s">
        <v>4050</v>
      </c>
      <c r="T36" s="12" t="s">
        <v>4316</v>
      </c>
    </row>
    <row r="37" spans="5:20" ht="12.95" customHeight="1" x14ac:dyDescent="0.2">
      <c r="E37" s="5" t="s">
        <v>4651</v>
      </c>
      <c r="G37" s="5" t="s">
        <v>1553</v>
      </c>
      <c r="H37" s="9" t="s">
        <v>1554</v>
      </c>
      <c r="I37" s="22">
        <v>0</v>
      </c>
      <c r="J37" s="22">
        <v>0</v>
      </c>
      <c r="K37" s="12" t="s">
        <v>1555</v>
      </c>
      <c r="S37" s="27" t="s">
        <v>4051</v>
      </c>
      <c r="T37" s="12" t="s">
        <v>4317</v>
      </c>
    </row>
    <row r="38" spans="5:20" ht="12.95" customHeight="1" x14ac:dyDescent="0.2">
      <c r="E38" s="5" t="s">
        <v>4651</v>
      </c>
      <c r="G38" s="5" t="s">
        <v>1556</v>
      </c>
      <c r="H38" s="9" t="s">
        <v>1557</v>
      </c>
      <c r="I38" s="22">
        <v>0</v>
      </c>
      <c r="J38" s="22">
        <v>0</v>
      </c>
      <c r="K38" s="12" t="s">
        <v>1558</v>
      </c>
      <c r="S38" s="27" t="s">
        <v>4052</v>
      </c>
      <c r="T38" s="12" t="s">
        <v>4318</v>
      </c>
    </row>
    <row r="39" spans="5:20" ht="12.95" customHeight="1" x14ac:dyDescent="0.2">
      <c r="E39" s="5" t="s">
        <v>4651</v>
      </c>
      <c r="G39" s="5" t="s">
        <v>1559</v>
      </c>
      <c r="H39" s="9" t="s">
        <v>1560</v>
      </c>
      <c r="I39" s="22">
        <v>0</v>
      </c>
      <c r="J39" s="22">
        <v>1462285</v>
      </c>
      <c r="K39" s="12" t="s">
        <v>1561</v>
      </c>
      <c r="S39" s="27" t="s">
        <v>4053</v>
      </c>
      <c r="T39" s="12" t="s">
        <v>4319</v>
      </c>
    </row>
    <row r="40" spans="5:20" ht="12.95" customHeight="1" x14ac:dyDescent="0.2">
      <c r="E40" s="5" t="s">
        <v>4651</v>
      </c>
      <c r="G40" s="5" t="s">
        <v>1562</v>
      </c>
      <c r="H40" s="9" t="s">
        <v>1563</v>
      </c>
      <c r="I40" s="22">
        <v>0</v>
      </c>
      <c r="J40" s="22">
        <v>0</v>
      </c>
      <c r="K40" s="12" t="s">
        <v>1564</v>
      </c>
      <c r="S40" s="27" t="s">
        <v>4054</v>
      </c>
      <c r="T40" s="12" t="s">
        <v>4320</v>
      </c>
    </row>
    <row r="41" spans="5:20" ht="12.95" customHeight="1" x14ac:dyDescent="0.2">
      <c r="E41" s="5" t="s">
        <v>4651</v>
      </c>
      <c r="G41" s="5" t="s">
        <v>1565</v>
      </c>
      <c r="H41" s="9" t="s">
        <v>1566</v>
      </c>
      <c r="I41" s="22">
        <v>0</v>
      </c>
      <c r="J41" s="22">
        <v>0</v>
      </c>
      <c r="K41" s="12" t="s">
        <v>1567</v>
      </c>
      <c r="S41" s="27" t="s">
        <v>4055</v>
      </c>
      <c r="T41" s="12" t="s">
        <v>4321</v>
      </c>
    </row>
    <row r="42" spans="5:20" ht="12.95" customHeight="1" x14ac:dyDescent="0.2">
      <c r="E42" s="5" t="s">
        <v>4651</v>
      </c>
      <c r="G42" s="5" t="s">
        <v>1568</v>
      </c>
      <c r="H42" s="9" t="s">
        <v>1569</v>
      </c>
      <c r="I42" s="22">
        <v>0</v>
      </c>
      <c r="J42" s="22">
        <v>0</v>
      </c>
      <c r="K42" s="12" t="s">
        <v>1570</v>
      </c>
      <c r="S42" s="27" t="s">
        <v>4056</v>
      </c>
      <c r="T42" s="12" t="s">
        <v>4322</v>
      </c>
    </row>
    <row r="43" spans="5:20" ht="12.95" customHeight="1" x14ac:dyDescent="0.2">
      <c r="E43" s="5" t="s">
        <v>4651</v>
      </c>
      <c r="G43" s="5" t="s">
        <v>1571</v>
      </c>
      <c r="H43" s="9" t="s">
        <v>1572</v>
      </c>
      <c r="I43" s="22">
        <v>0</v>
      </c>
      <c r="J43" s="22">
        <v>0</v>
      </c>
      <c r="K43" s="12" t="s">
        <v>1573</v>
      </c>
      <c r="S43" s="27" t="s">
        <v>4057</v>
      </c>
      <c r="T43" s="12" t="s">
        <v>4323</v>
      </c>
    </row>
    <row r="44" spans="5:20" ht="12.95" customHeight="1" x14ac:dyDescent="0.2">
      <c r="E44" s="5" t="s">
        <v>4651</v>
      </c>
      <c r="G44" s="5" t="s">
        <v>1574</v>
      </c>
      <c r="H44" s="9" t="s">
        <v>1575</v>
      </c>
      <c r="I44" s="22">
        <v>0</v>
      </c>
      <c r="J44" s="22">
        <v>0</v>
      </c>
      <c r="K44" s="12" t="s">
        <v>1576</v>
      </c>
      <c r="S44" s="27" t="s">
        <v>4058</v>
      </c>
      <c r="T44" s="12" t="s">
        <v>4324</v>
      </c>
    </row>
    <row r="45" spans="5:20" ht="12.95" customHeight="1" x14ac:dyDescent="0.2">
      <c r="E45" s="5" t="s">
        <v>4651</v>
      </c>
      <c r="G45" s="5" t="s">
        <v>1577</v>
      </c>
      <c r="H45" s="9" t="s">
        <v>1578</v>
      </c>
      <c r="I45" s="22">
        <v>0</v>
      </c>
      <c r="J45" s="22">
        <v>0</v>
      </c>
      <c r="K45" s="12" t="s">
        <v>1579</v>
      </c>
      <c r="S45" s="27" t="s">
        <v>4059</v>
      </c>
      <c r="T45" s="12" t="s">
        <v>4325</v>
      </c>
    </row>
    <row r="46" spans="5:20" ht="12.95" customHeight="1" x14ac:dyDescent="0.2">
      <c r="E46" s="5" t="s">
        <v>4651</v>
      </c>
      <c r="G46" s="5" t="s">
        <v>1580</v>
      </c>
      <c r="H46" s="9" t="s">
        <v>1581</v>
      </c>
      <c r="I46" s="22">
        <v>0</v>
      </c>
      <c r="J46" s="22">
        <v>0</v>
      </c>
      <c r="K46" s="12" t="s">
        <v>1582</v>
      </c>
      <c r="S46" s="27" t="s">
        <v>4060</v>
      </c>
      <c r="T46" s="12" t="s">
        <v>4326</v>
      </c>
    </row>
    <row r="47" spans="5:20" ht="12.95" customHeight="1" x14ac:dyDescent="0.2">
      <c r="E47" s="5" t="s">
        <v>4651</v>
      </c>
      <c r="G47" s="5" t="s">
        <v>1583</v>
      </c>
      <c r="H47" s="9" t="s">
        <v>1584</v>
      </c>
      <c r="I47" s="22">
        <v>0</v>
      </c>
      <c r="J47" s="22">
        <v>0</v>
      </c>
      <c r="K47" s="12" t="s">
        <v>1585</v>
      </c>
      <c r="S47" s="27" t="s">
        <v>4061</v>
      </c>
      <c r="T47" s="12" t="s">
        <v>4327</v>
      </c>
    </row>
    <row r="48" spans="5:20" ht="12.95" customHeight="1" x14ac:dyDescent="0.2">
      <c r="E48" s="5" t="s">
        <v>4651</v>
      </c>
      <c r="G48" s="5" t="s">
        <v>1586</v>
      </c>
      <c r="H48" s="9" t="s">
        <v>1587</v>
      </c>
      <c r="I48" s="22">
        <v>0</v>
      </c>
      <c r="J48" s="22">
        <v>318000</v>
      </c>
      <c r="K48" s="12" t="s">
        <v>1588</v>
      </c>
      <c r="S48" s="27" t="s">
        <v>4062</v>
      </c>
      <c r="T48" s="12" t="s">
        <v>4328</v>
      </c>
    </row>
    <row r="49" spans="5:20" ht="12.95" customHeight="1" x14ac:dyDescent="0.2">
      <c r="E49" s="5" t="s">
        <v>4651</v>
      </c>
      <c r="G49" s="5" t="s">
        <v>1589</v>
      </c>
      <c r="H49" s="9" t="s">
        <v>1590</v>
      </c>
      <c r="I49" s="22">
        <v>0</v>
      </c>
      <c r="J49" s="22">
        <v>2033509</v>
      </c>
      <c r="K49" s="12" t="s">
        <v>1591</v>
      </c>
      <c r="S49" s="27" t="s">
        <v>4063</v>
      </c>
      <c r="T49" s="12" t="s">
        <v>4329</v>
      </c>
    </row>
    <row r="50" spans="5:20" ht="12.95" customHeight="1" x14ac:dyDescent="0.2">
      <c r="E50" s="5" t="s">
        <v>4651</v>
      </c>
      <c r="G50" s="5" t="s">
        <v>1592</v>
      </c>
      <c r="H50" s="9" t="s">
        <v>1593</v>
      </c>
      <c r="I50" s="22">
        <v>0</v>
      </c>
      <c r="J50" s="22">
        <v>0</v>
      </c>
      <c r="K50" s="12" t="s">
        <v>1594</v>
      </c>
      <c r="S50" s="27" t="s">
        <v>4064</v>
      </c>
      <c r="T50" s="12" t="s">
        <v>4330</v>
      </c>
    </row>
    <row r="51" spans="5:20" ht="12.95" customHeight="1" x14ac:dyDescent="0.2">
      <c r="E51" s="5" t="s">
        <v>4651</v>
      </c>
      <c r="G51" s="5" t="s">
        <v>1595</v>
      </c>
      <c r="H51" s="9" t="s">
        <v>1596</v>
      </c>
      <c r="I51" s="22">
        <v>0</v>
      </c>
      <c r="J51" s="22">
        <v>0</v>
      </c>
      <c r="K51" s="12" t="s">
        <v>1597</v>
      </c>
      <c r="S51" s="27" t="s">
        <v>4065</v>
      </c>
      <c r="T51" s="12" t="s">
        <v>4331</v>
      </c>
    </row>
    <row r="52" spans="5:20" ht="12.95" customHeight="1" x14ac:dyDescent="0.2">
      <c r="E52" s="5" t="s">
        <v>4651</v>
      </c>
      <c r="G52" s="3" t="s">
        <v>1598</v>
      </c>
      <c r="H52" s="10" t="s">
        <v>1599</v>
      </c>
      <c r="I52" s="23">
        <f>SUM(I35:I51)</f>
        <v>0</v>
      </c>
      <c r="J52" s="23">
        <f>SUM(J35:J51)</f>
        <v>3813794</v>
      </c>
      <c r="K52" s="13" t="s">
        <v>1600</v>
      </c>
      <c r="S52" s="27" t="s">
        <v>4066</v>
      </c>
      <c r="T52" s="12" t="s">
        <v>4332</v>
      </c>
    </row>
    <row r="53" spans="5:20" ht="12.95" customHeight="1" x14ac:dyDescent="0.2">
      <c r="E53" s="5" t="s">
        <v>4651</v>
      </c>
      <c r="G53" s="7" t="s">
        <v>1601</v>
      </c>
      <c r="H53" s="8" t="s">
        <v>1602</v>
      </c>
      <c r="I53" s="21"/>
      <c r="J53" s="21"/>
      <c r="K53" s="12" t="s">
        <v>1603</v>
      </c>
      <c r="S53" s="27" t="s">
        <v>4067</v>
      </c>
      <c r="T53" s="12" t="s">
        <v>4333</v>
      </c>
    </row>
    <row r="54" spans="5:20" ht="12.95" customHeight="1" x14ac:dyDescent="0.2">
      <c r="E54" s="5" t="s">
        <v>4651</v>
      </c>
      <c r="G54" s="5" t="s">
        <v>1604</v>
      </c>
      <c r="H54" s="9" t="s">
        <v>1605</v>
      </c>
      <c r="I54" s="22">
        <v>0</v>
      </c>
      <c r="J54" s="22">
        <v>0</v>
      </c>
      <c r="K54" s="12" t="s">
        <v>1606</v>
      </c>
      <c r="S54" s="27" t="s">
        <v>4068</v>
      </c>
      <c r="T54" s="12" t="s">
        <v>4334</v>
      </c>
    </row>
    <row r="55" spans="5:20" ht="12.95" customHeight="1" x14ac:dyDescent="0.2">
      <c r="E55" s="5" t="s">
        <v>4651</v>
      </c>
      <c r="G55" s="5" t="s">
        <v>1607</v>
      </c>
      <c r="H55" s="9" t="s">
        <v>1608</v>
      </c>
      <c r="I55" s="22">
        <v>0</v>
      </c>
      <c r="J55" s="22">
        <v>0</v>
      </c>
      <c r="K55" s="12" t="s">
        <v>1609</v>
      </c>
      <c r="S55" s="27" t="s">
        <v>4069</v>
      </c>
      <c r="T55" s="12" t="s">
        <v>4335</v>
      </c>
    </row>
    <row r="56" spans="5:20" ht="12.95" customHeight="1" x14ac:dyDescent="0.2">
      <c r="E56" s="5" t="s">
        <v>4651</v>
      </c>
      <c r="G56" s="5" t="s">
        <v>1610</v>
      </c>
      <c r="H56" s="9" t="s">
        <v>1611</v>
      </c>
      <c r="I56" s="22">
        <v>0</v>
      </c>
      <c r="J56" s="22">
        <v>0</v>
      </c>
      <c r="K56" s="12" t="s">
        <v>1612</v>
      </c>
      <c r="S56" s="27" t="s">
        <v>4070</v>
      </c>
      <c r="T56" s="12" t="s">
        <v>4336</v>
      </c>
    </row>
    <row r="57" spans="5:20" ht="12.95" customHeight="1" x14ac:dyDescent="0.2">
      <c r="E57" s="5" t="s">
        <v>4651</v>
      </c>
      <c r="G57" s="3" t="s">
        <v>1613</v>
      </c>
      <c r="H57" s="10" t="s">
        <v>1614</v>
      </c>
      <c r="I57" s="23">
        <f>SUM(I54:I56)</f>
        <v>0</v>
      </c>
      <c r="J57" s="23">
        <f>SUM(J54:J56)</f>
        <v>0</v>
      </c>
      <c r="K57" s="13" t="s">
        <v>1615</v>
      </c>
      <c r="S57" s="27" t="s">
        <v>4071</v>
      </c>
      <c r="T57" s="12" t="s">
        <v>4337</v>
      </c>
    </row>
    <row r="58" spans="5:20" ht="12.95" customHeight="1" x14ac:dyDescent="0.2">
      <c r="E58" s="5" t="s">
        <v>4651</v>
      </c>
      <c r="G58" s="3" t="s">
        <v>1616</v>
      </c>
      <c r="H58" s="10" t="s">
        <v>1617</v>
      </c>
      <c r="I58" s="23">
        <f>+I52+I57</f>
        <v>0</v>
      </c>
      <c r="J58" s="23">
        <f>+J52+J57</f>
        <v>3813794</v>
      </c>
      <c r="K58" s="13" t="s">
        <v>1618</v>
      </c>
      <c r="S58" s="27" t="s">
        <v>4072</v>
      </c>
      <c r="T58" s="12" t="s">
        <v>4338</v>
      </c>
    </row>
    <row r="59" spans="5:20" ht="12.95" customHeight="1" x14ac:dyDescent="0.2">
      <c r="E59" s="5" t="s">
        <v>4651</v>
      </c>
      <c r="G59" s="7" t="s">
        <v>1619</v>
      </c>
      <c r="H59" s="8" t="s">
        <v>1620</v>
      </c>
      <c r="I59" s="21"/>
      <c r="J59" s="21"/>
      <c r="K59" s="12" t="s">
        <v>1621</v>
      </c>
      <c r="S59" s="27" t="s">
        <v>4073</v>
      </c>
      <c r="T59" s="12" t="s">
        <v>4339</v>
      </c>
    </row>
    <row r="60" spans="5:20" ht="12.95" customHeight="1" x14ac:dyDescent="0.2">
      <c r="E60" s="5" t="s">
        <v>4651</v>
      </c>
      <c r="G60" s="3" t="s">
        <v>1622</v>
      </c>
      <c r="H60" s="10" t="s">
        <v>1623</v>
      </c>
      <c r="I60" s="23">
        <f>+I33-(I58*$I$1)</f>
        <v>0</v>
      </c>
      <c r="J60" s="23">
        <f>+J33-(J58*$I$1)</f>
        <v>-3813794</v>
      </c>
      <c r="K60" s="13" t="s">
        <v>1624</v>
      </c>
      <c r="S60" s="27" t="s">
        <v>4074</v>
      </c>
      <c r="T60" s="12" t="s">
        <v>4340</v>
      </c>
    </row>
    <row r="61" spans="5:20" ht="12.95" customHeight="1" x14ac:dyDescent="0.2">
      <c r="E61" s="5" t="s">
        <v>4651</v>
      </c>
      <c r="G61" s="5" t="s">
        <v>1625</v>
      </c>
      <c r="H61" s="9" t="s">
        <v>1626</v>
      </c>
      <c r="I61" s="22">
        <v>0</v>
      </c>
      <c r="J61" s="22">
        <v>0</v>
      </c>
      <c r="K61" s="12" t="s">
        <v>1627</v>
      </c>
      <c r="S61" s="27" t="s">
        <v>4075</v>
      </c>
      <c r="T61" s="12" t="s">
        <v>4341</v>
      </c>
    </row>
    <row r="62" spans="5:20" ht="12.95" customHeight="1" x14ac:dyDescent="0.2">
      <c r="E62" s="5" t="s">
        <v>4651</v>
      </c>
      <c r="G62" s="3" t="s">
        <v>1628</v>
      </c>
      <c r="H62" s="10" t="s">
        <v>1629</v>
      </c>
      <c r="I62" s="23">
        <f>+I60-(I61*$I$1)</f>
        <v>0</v>
      </c>
      <c r="J62" s="23">
        <f>+J60-(J61*$I$1)</f>
        <v>-3813794</v>
      </c>
      <c r="K62" s="13" t="s">
        <v>1630</v>
      </c>
      <c r="S62" s="27" t="s">
        <v>4076</v>
      </c>
      <c r="T62" s="12" t="s">
        <v>4342</v>
      </c>
    </row>
    <row r="63" spans="5:20" ht="12.95" customHeight="1" x14ac:dyDescent="0.2">
      <c r="E63" s="5" t="s">
        <v>4651</v>
      </c>
      <c r="G63" s="5" t="s">
        <v>1631</v>
      </c>
      <c r="H63" s="9" t="s">
        <v>1632</v>
      </c>
      <c r="I63" s="22">
        <v>0</v>
      </c>
      <c r="J63" s="22">
        <v>0</v>
      </c>
      <c r="K63" s="12" t="s">
        <v>1633</v>
      </c>
      <c r="S63" s="27" t="s">
        <v>4077</v>
      </c>
      <c r="T63" s="12" t="s">
        <v>4343</v>
      </c>
    </row>
    <row r="64" spans="5:20" ht="12.95" customHeight="1" x14ac:dyDescent="0.2">
      <c r="E64" s="5" t="s">
        <v>4651</v>
      </c>
      <c r="G64" s="5" t="s">
        <v>1634</v>
      </c>
      <c r="H64" s="9" t="s">
        <v>1635</v>
      </c>
      <c r="I64" s="22">
        <v>0</v>
      </c>
      <c r="J64" s="22">
        <v>0</v>
      </c>
      <c r="K64" s="12" t="s">
        <v>1636</v>
      </c>
      <c r="S64" s="27" t="s">
        <v>4078</v>
      </c>
      <c r="T64" s="12" t="s">
        <v>4344</v>
      </c>
    </row>
    <row r="65" spans="4:20" ht="12.95" customHeight="1" x14ac:dyDescent="0.2">
      <c r="E65" s="5" t="s">
        <v>4651</v>
      </c>
      <c r="G65" s="3" t="s">
        <v>1637</v>
      </c>
      <c r="H65" s="10" t="s">
        <v>1638</v>
      </c>
      <c r="I65" s="23">
        <f>SUM(I62:I64)</f>
        <v>0</v>
      </c>
      <c r="J65" s="23">
        <f>SUM(J62:J64)</f>
        <v>-3813794</v>
      </c>
      <c r="K65" s="13" t="s">
        <v>1639</v>
      </c>
      <c r="S65" s="27" t="s">
        <v>4079</v>
      </c>
      <c r="T65" s="12" t="s">
        <v>4345</v>
      </c>
    </row>
    <row r="66" spans="4:20" ht="12.95" customHeight="1" x14ac:dyDescent="0.2">
      <c r="E66" s="5" t="s">
        <v>4651</v>
      </c>
      <c r="G66" s="7" t="s">
        <v>1640</v>
      </c>
      <c r="H66" s="8" t="s">
        <v>1641</v>
      </c>
      <c r="I66" s="21"/>
      <c r="J66" s="21"/>
      <c r="K66" s="12" t="s">
        <v>1642</v>
      </c>
      <c r="S66" s="27" t="s">
        <v>4080</v>
      </c>
      <c r="T66" s="12" t="s">
        <v>4346</v>
      </c>
    </row>
    <row r="67" spans="4:20" ht="12.95" customHeight="1" x14ac:dyDescent="0.2">
      <c r="E67" s="5" t="s">
        <v>4651</v>
      </c>
      <c r="G67" s="5" t="s">
        <v>1643</v>
      </c>
      <c r="H67" s="9" t="s">
        <v>1644</v>
      </c>
      <c r="I67" s="22">
        <v>0</v>
      </c>
      <c r="J67" s="22">
        <v>0</v>
      </c>
      <c r="K67" s="12" t="s">
        <v>1645</v>
      </c>
      <c r="S67" s="27" t="s">
        <v>4081</v>
      </c>
      <c r="T67" s="12" t="s">
        <v>4347</v>
      </c>
    </row>
    <row r="68" spans="4:20" ht="12.95" customHeight="1" x14ac:dyDescent="0.2">
      <c r="E68" s="5" t="s">
        <v>4651</v>
      </c>
      <c r="G68" s="5" t="s">
        <v>1646</v>
      </c>
      <c r="H68" s="9" t="s">
        <v>1647</v>
      </c>
      <c r="I68" s="22">
        <v>0</v>
      </c>
      <c r="J68" s="22">
        <v>0</v>
      </c>
      <c r="K68" s="12" t="s">
        <v>1648</v>
      </c>
      <c r="S68" s="27" t="s">
        <v>4082</v>
      </c>
      <c r="T68" s="12" t="s">
        <v>4348</v>
      </c>
    </row>
    <row r="69" spans="4:20" ht="12.95" customHeight="1" x14ac:dyDescent="0.2">
      <c r="E69" s="5" t="s">
        <v>4651</v>
      </c>
      <c r="G69" s="5" t="s">
        <v>1649</v>
      </c>
      <c r="H69" s="9" t="s">
        <v>1650</v>
      </c>
      <c r="I69" s="22">
        <v>0</v>
      </c>
      <c r="J69" s="22">
        <v>0</v>
      </c>
      <c r="K69" s="12" t="s">
        <v>1651</v>
      </c>
      <c r="S69" s="27" t="s">
        <v>4083</v>
      </c>
      <c r="T69" s="12" t="s">
        <v>4349</v>
      </c>
    </row>
    <row r="70" spans="4:20" ht="12.95" customHeight="1" x14ac:dyDescent="0.2">
      <c r="E70" s="5" t="s">
        <v>4651</v>
      </c>
      <c r="G70" s="5" t="s">
        <v>1652</v>
      </c>
      <c r="H70" s="9" t="s">
        <v>1653</v>
      </c>
      <c r="I70" s="22">
        <v>0</v>
      </c>
      <c r="J70" s="22">
        <v>0</v>
      </c>
      <c r="K70" s="12" t="s">
        <v>1654</v>
      </c>
      <c r="S70" s="27" t="s">
        <v>4084</v>
      </c>
      <c r="T70" s="12" t="s">
        <v>4350</v>
      </c>
    </row>
    <row r="71" spans="4:20" ht="12.95" customHeight="1" x14ac:dyDescent="0.2">
      <c r="E71" s="5" t="s">
        <v>4651</v>
      </c>
      <c r="G71" s="5" t="s">
        <v>1655</v>
      </c>
      <c r="H71" s="9" t="s">
        <v>1656</v>
      </c>
      <c r="I71" s="22">
        <v>0</v>
      </c>
      <c r="J71" s="22">
        <v>0</v>
      </c>
      <c r="K71" s="12" t="s">
        <v>1657</v>
      </c>
      <c r="S71" s="27" t="s">
        <v>4085</v>
      </c>
      <c r="T71" s="12" t="s">
        <v>4351</v>
      </c>
    </row>
    <row r="72" spans="4:20" ht="12.95" customHeight="1" x14ac:dyDescent="0.2">
      <c r="E72" s="5" t="s">
        <v>4651</v>
      </c>
      <c r="G72" s="5" t="s">
        <v>1658</v>
      </c>
      <c r="H72" s="9" t="s">
        <v>1659</v>
      </c>
      <c r="I72" s="22">
        <v>0</v>
      </c>
      <c r="J72" s="22">
        <v>0</v>
      </c>
      <c r="K72" s="12" t="s">
        <v>1660</v>
      </c>
      <c r="S72" s="27" t="s">
        <v>4086</v>
      </c>
      <c r="T72" s="12" t="s">
        <v>4352</v>
      </c>
    </row>
    <row r="73" spans="4:20" ht="12.95" customHeight="1" x14ac:dyDescent="0.2">
      <c r="E73" s="5" t="s">
        <v>4651</v>
      </c>
      <c r="G73" s="5" t="s">
        <v>1661</v>
      </c>
      <c r="H73" s="9" t="s">
        <v>1662</v>
      </c>
      <c r="I73" s="22">
        <v>0</v>
      </c>
      <c r="J73" s="22">
        <v>0</v>
      </c>
      <c r="K73" s="12" t="s">
        <v>1663</v>
      </c>
      <c r="S73" s="27" t="s">
        <v>4087</v>
      </c>
      <c r="T73" s="12" t="s">
        <v>4353</v>
      </c>
    </row>
    <row r="74" spans="4:20" ht="12.95" customHeight="1" x14ac:dyDescent="0.2">
      <c r="E74" s="5" t="s">
        <v>4651</v>
      </c>
      <c r="G74" s="5" t="s">
        <v>1664</v>
      </c>
      <c r="H74" s="9" t="s">
        <v>1665</v>
      </c>
      <c r="I74" s="22">
        <v>0</v>
      </c>
      <c r="J74" s="22">
        <v>0</v>
      </c>
      <c r="K74" s="12" t="s">
        <v>1666</v>
      </c>
      <c r="S74" s="27" t="s">
        <v>4088</v>
      </c>
      <c r="T74" s="12" t="s">
        <v>4354</v>
      </c>
    </row>
    <row r="75" spans="4:20" ht="12.95" customHeight="1" x14ac:dyDescent="0.2">
      <c r="E75" s="5" t="s">
        <v>4651</v>
      </c>
      <c r="G75" s="5" t="s">
        <v>1667</v>
      </c>
      <c r="H75" s="9" t="s">
        <v>1668</v>
      </c>
      <c r="I75" s="22">
        <v>0</v>
      </c>
      <c r="J75" s="22">
        <v>0</v>
      </c>
      <c r="K75" s="12" t="s">
        <v>1669</v>
      </c>
      <c r="S75" s="27" t="s">
        <v>4089</v>
      </c>
      <c r="T75" s="12" t="s">
        <v>4355</v>
      </c>
    </row>
    <row r="76" spans="4:20" ht="12.95" customHeight="1" x14ac:dyDescent="0.2">
      <c r="E76" s="5" t="s">
        <v>4651</v>
      </c>
      <c r="G76" s="3" t="s">
        <v>1670</v>
      </c>
      <c r="H76" s="10" t="s">
        <v>1671</v>
      </c>
      <c r="I76" s="23">
        <f>+I65+SUM(I67:I75)</f>
        <v>0</v>
      </c>
      <c r="J76" s="23">
        <f>+J65+SUM(J67:J75)</f>
        <v>-3813794</v>
      </c>
      <c r="K76" s="13" t="s">
        <v>1672</v>
      </c>
      <c r="S76" s="27" t="s">
        <v>4090</v>
      </c>
      <c r="T76" s="12" t="s">
        <v>4356</v>
      </c>
    </row>
    <row r="77" spans="4:20" ht="12.95" customHeight="1" x14ac:dyDescent="0.2">
      <c r="D77" s="5" t="s">
        <v>1673</v>
      </c>
      <c r="E77" s="5" t="s">
        <v>1674</v>
      </c>
      <c r="F77" s="18" t="s">
        <v>5660</v>
      </c>
      <c r="G77" s="7" t="s">
        <v>4652</v>
      </c>
      <c r="H77" s="8" t="s">
        <v>4653</v>
      </c>
      <c r="I77" s="21"/>
      <c r="J77" s="21"/>
      <c r="K77" s="12" t="s">
        <v>1675</v>
      </c>
      <c r="S77" s="27" t="s">
        <v>4091</v>
      </c>
      <c r="T77" s="12" t="s">
        <v>4290</v>
      </c>
    </row>
    <row r="78" spans="4:20" ht="12.95" customHeight="1" x14ac:dyDescent="0.2">
      <c r="E78" s="5" t="s">
        <v>1674</v>
      </c>
      <c r="G78" s="5" t="s">
        <v>4655</v>
      </c>
      <c r="H78" s="9" t="s">
        <v>4656</v>
      </c>
      <c r="I78" s="22">
        <v>0</v>
      </c>
      <c r="J78" s="22">
        <v>0</v>
      </c>
      <c r="K78" s="12" t="s">
        <v>1676</v>
      </c>
      <c r="S78" s="27" t="s">
        <v>4092</v>
      </c>
      <c r="T78" s="12" t="s">
        <v>4291</v>
      </c>
    </row>
    <row r="79" spans="4:20" ht="12.95" customHeight="1" x14ac:dyDescent="0.2">
      <c r="E79" s="5" t="s">
        <v>1674</v>
      </c>
      <c r="G79" s="5" t="s">
        <v>4658</v>
      </c>
      <c r="H79" s="9" t="s">
        <v>4659</v>
      </c>
      <c r="I79" s="22">
        <v>0</v>
      </c>
      <c r="J79" s="22">
        <v>0</v>
      </c>
      <c r="K79" s="12" t="s">
        <v>1677</v>
      </c>
      <c r="S79" s="27" t="s">
        <v>4093</v>
      </c>
      <c r="T79" s="12" t="s">
        <v>4292</v>
      </c>
    </row>
    <row r="80" spans="4:20" ht="12.95" customHeight="1" x14ac:dyDescent="0.2">
      <c r="E80" s="5" t="s">
        <v>1674</v>
      </c>
      <c r="G80" s="5" t="s">
        <v>4661</v>
      </c>
      <c r="H80" s="9" t="s">
        <v>4662</v>
      </c>
      <c r="I80" s="22">
        <v>0</v>
      </c>
      <c r="J80" s="22">
        <v>0</v>
      </c>
      <c r="K80" s="12" t="s">
        <v>1678</v>
      </c>
      <c r="S80" s="27" t="s">
        <v>4094</v>
      </c>
      <c r="T80" s="12" t="s">
        <v>4293</v>
      </c>
    </row>
    <row r="81" spans="5:20" ht="12.95" customHeight="1" x14ac:dyDescent="0.2">
      <c r="E81" s="5" t="s">
        <v>1674</v>
      </c>
      <c r="G81" s="5" t="s">
        <v>4664</v>
      </c>
      <c r="H81" s="9" t="s">
        <v>4665</v>
      </c>
      <c r="I81" s="22">
        <v>0</v>
      </c>
      <c r="J81" s="22">
        <v>0</v>
      </c>
      <c r="K81" s="12" t="s">
        <v>1679</v>
      </c>
      <c r="S81" s="27" t="s">
        <v>4095</v>
      </c>
      <c r="T81" s="12" t="s">
        <v>4294</v>
      </c>
    </row>
    <row r="82" spans="5:20" ht="12.95" customHeight="1" x14ac:dyDescent="0.2">
      <c r="E82" s="5" t="s">
        <v>1674</v>
      </c>
      <c r="G82" s="5" t="s">
        <v>4667</v>
      </c>
      <c r="H82" s="9" t="s">
        <v>4668</v>
      </c>
      <c r="I82" s="22">
        <v>0</v>
      </c>
      <c r="J82" s="22">
        <v>0</v>
      </c>
      <c r="K82" s="12" t="s">
        <v>1680</v>
      </c>
      <c r="S82" s="27" t="s">
        <v>4096</v>
      </c>
      <c r="T82" s="12" t="s">
        <v>4295</v>
      </c>
    </row>
    <row r="83" spans="5:20" ht="12.95" customHeight="1" x14ac:dyDescent="0.2">
      <c r="E83" s="5" t="s">
        <v>1674</v>
      </c>
      <c r="G83" s="5" t="s">
        <v>4670</v>
      </c>
      <c r="H83" s="9" t="s">
        <v>4671</v>
      </c>
      <c r="I83" s="22">
        <v>0</v>
      </c>
      <c r="J83" s="22">
        <v>0</v>
      </c>
      <c r="K83" s="12" t="s">
        <v>1681</v>
      </c>
      <c r="S83" s="27" t="s">
        <v>4097</v>
      </c>
      <c r="T83" s="12" t="s">
        <v>4296</v>
      </c>
    </row>
    <row r="84" spans="5:20" ht="12.95" customHeight="1" x14ac:dyDescent="0.2">
      <c r="E84" s="5" t="s">
        <v>1674</v>
      </c>
      <c r="G84" s="5" t="s">
        <v>4673</v>
      </c>
      <c r="H84" s="9" t="s">
        <v>4674</v>
      </c>
      <c r="I84" s="22">
        <v>0</v>
      </c>
      <c r="J84" s="22">
        <v>0</v>
      </c>
      <c r="K84" s="12" t="s">
        <v>1682</v>
      </c>
      <c r="S84" s="27" t="s">
        <v>4098</v>
      </c>
      <c r="T84" s="12" t="s">
        <v>4297</v>
      </c>
    </row>
    <row r="85" spans="5:20" ht="12.95" customHeight="1" x14ac:dyDescent="0.2">
      <c r="E85" s="5" t="s">
        <v>1674</v>
      </c>
      <c r="G85" s="5" t="s">
        <v>4676</v>
      </c>
      <c r="H85" s="9" t="s">
        <v>4677</v>
      </c>
      <c r="I85" s="22">
        <v>0</v>
      </c>
      <c r="J85" s="22">
        <v>0</v>
      </c>
      <c r="K85" s="12" t="s">
        <v>1683</v>
      </c>
      <c r="S85" s="27" t="s">
        <v>4099</v>
      </c>
      <c r="T85" s="12" t="s">
        <v>4298</v>
      </c>
    </row>
    <row r="86" spans="5:20" ht="12.95" customHeight="1" x14ac:dyDescent="0.2">
      <c r="E86" s="5" t="s">
        <v>1674</v>
      </c>
      <c r="G86" s="5" t="s">
        <v>4679</v>
      </c>
      <c r="H86" s="9" t="s">
        <v>4680</v>
      </c>
      <c r="I86" s="22">
        <v>0</v>
      </c>
      <c r="J86" s="22">
        <v>0</v>
      </c>
      <c r="K86" s="12" t="s">
        <v>1684</v>
      </c>
      <c r="S86" s="27" t="s">
        <v>4100</v>
      </c>
      <c r="T86" s="12" t="s">
        <v>4299</v>
      </c>
    </row>
    <row r="87" spans="5:20" ht="12.95" customHeight="1" x14ac:dyDescent="0.2">
      <c r="E87" s="5" t="s">
        <v>1674</v>
      </c>
      <c r="G87" s="5" t="s">
        <v>4682</v>
      </c>
      <c r="H87" s="9" t="s">
        <v>4683</v>
      </c>
      <c r="I87" s="22">
        <v>0</v>
      </c>
      <c r="J87" s="22">
        <v>0</v>
      </c>
      <c r="K87" s="12" t="s">
        <v>1685</v>
      </c>
      <c r="S87" s="27" t="s">
        <v>4101</v>
      </c>
      <c r="T87" s="12" t="s">
        <v>4300</v>
      </c>
    </row>
    <row r="88" spans="5:20" ht="12.95" customHeight="1" x14ac:dyDescent="0.2">
      <c r="E88" s="5" t="s">
        <v>1674</v>
      </c>
      <c r="G88" s="5" t="s">
        <v>4685</v>
      </c>
      <c r="H88" s="9" t="s">
        <v>4686</v>
      </c>
      <c r="I88" s="22">
        <v>0</v>
      </c>
      <c r="J88" s="22">
        <v>0</v>
      </c>
      <c r="K88" s="12" t="s">
        <v>1686</v>
      </c>
      <c r="S88" s="27" t="s">
        <v>4102</v>
      </c>
      <c r="T88" s="12" t="s">
        <v>4301</v>
      </c>
    </row>
    <row r="89" spans="5:20" ht="12.95" customHeight="1" x14ac:dyDescent="0.2">
      <c r="E89" s="5" t="s">
        <v>1674</v>
      </c>
      <c r="G89" s="5" t="s">
        <v>4688</v>
      </c>
      <c r="H89" s="9" t="s">
        <v>4689</v>
      </c>
      <c r="I89" s="22">
        <v>0</v>
      </c>
      <c r="J89" s="22">
        <v>0</v>
      </c>
      <c r="K89" s="12" t="s">
        <v>1687</v>
      </c>
      <c r="S89" s="27" t="s">
        <v>4103</v>
      </c>
      <c r="T89" s="12" t="s">
        <v>4302</v>
      </c>
    </row>
    <row r="90" spans="5:20" ht="12.95" customHeight="1" x14ac:dyDescent="0.2">
      <c r="E90" s="5" t="s">
        <v>1674</v>
      </c>
      <c r="G90" s="5" t="s">
        <v>4691</v>
      </c>
      <c r="H90" s="9" t="s">
        <v>4692</v>
      </c>
      <c r="I90" s="22">
        <v>0</v>
      </c>
      <c r="J90" s="22">
        <v>0</v>
      </c>
      <c r="K90" s="12" t="s">
        <v>1688</v>
      </c>
      <c r="S90" s="27" t="s">
        <v>4104</v>
      </c>
      <c r="T90" s="12" t="s">
        <v>4303</v>
      </c>
    </row>
    <row r="91" spans="5:20" ht="12.95" customHeight="1" x14ac:dyDescent="0.2">
      <c r="E91" s="5" t="s">
        <v>1674</v>
      </c>
      <c r="G91" s="5" t="s">
        <v>4694</v>
      </c>
      <c r="H91" s="9" t="s">
        <v>4695</v>
      </c>
      <c r="I91" s="22">
        <v>0</v>
      </c>
      <c r="J91" s="22">
        <v>0</v>
      </c>
      <c r="K91" s="12" t="s">
        <v>1689</v>
      </c>
      <c r="S91" s="27" t="s">
        <v>5649</v>
      </c>
      <c r="T91" s="12" t="s">
        <v>4304</v>
      </c>
    </row>
    <row r="92" spans="5:20" ht="12.95" customHeight="1" x14ac:dyDescent="0.2">
      <c r="E92" s="5" t="s">
        <v>1674</v>
      </c>
      <c r="G92" s="3" t="s">
        <v>4697</v>
      </c>
      <c r="H92" s="10" t="s">
        <v>4698</v>
      </c>
      <c r="I92" s="23">
        <f>SUM(I78:I91)</f>
        <v>0</v>
      </c>
      <c r="J92" s="23">
        <f>SUM(J78:J91)</f>
        <v>0</v>
      </c>
      <c r="K92" s="13" t="s">
        <v>1690</v>
      </c>
      <c r="S92" s="27" t="s">
        <v>5650</v>
      </c>
      <c r="T92" s="12" t="s">
        <v>4305</v>
      </c>
    </row>
    <row r="93" spans="5:20" ht="12.95" customHeight="1" x14ac:dyDescent="0.2">
      <c r="E93" s="5" t="s">
        <v>1674</v>
      </c>
      <c r="G93" s="5" t="s">
        <v>4700</v>
      </c>
      <c r="H93" s="9" t="s">
        <v>4701</v>
      </c>
      <c r="I93" s="22">
        <v>0</v>
      </c>
      <c r="J93" s="22">
        <v>0</v>
      </c>
      <c r="K93" s="12" t="s">
        <v>1691</v>
      </c>
      <c r="S93" s="27" t="s">
        <v>5651</v>
      </c>
      <c r="T93" s="12" t="s">
        <v>4306</v>
      </c>
    </row>
    <row r="94" spans="5:20" ht="12.95" customHeight="1" x14ac:dyDescent="0.2">
      <c r="E94" s="5" t="s">
        <v>1674</v>
      </c>
      <c r="G94" s="3" t="s">
        <v>4703</v>
      </c>
      <c r="H94" s="10" t="s">
        <v>4704</v>
      </c>
      <c r="I94" s="23">
        <f>+I92-(I93*$I$1)</f>
        <v>0</v>
      </c>
      <c r="J94" s="23">
        <f>+J92-(J93*$I$1)</f>
        <v>0</v>
      </c>
      <c r="K94" s="13" t="s">
        <v>1692</v>
      </c>
      <c r="S94" s="27" t="s">
        <v>5652</v>
      </c>
      <c r="T94" s="12" t="s">
        <v>4307</v>
      </c>
    </row>
    <row r="95" spans="5:20" ht="12.95" customHeight="1" x14ac:dyDescent="0.2">
      <c r="E95" s="5" t="s">
        <v>1674</v>
      </c>
      <c r="G95" s="7" t="s">
        <v>4706</v>
      </c>
      <c r="H95" s="8" t="s">
        <v>4707</v>
      </c>
      <c r="I95" s="21"/>
      <c r="J95" s="21"/>
      <c r="K95" s="12" t="s">
        <v>1693</v>
      </c>
      <c r="S95" s="27" t="s">
        <v>4105</v>
      </c>
      <c r="T95" s="12" t="s">
        <v>4308</v>
      </c>
    </row>
    <row r="96" spans="5:20" ht="12.95" customHeight="1" x14ac:dyDescent="0.2">
      <c r="E96" s="5" t="s">
        <v>1674</v>
      </c>
      <c r="G96" s="5" t="s">
        <v>4709</v>
      </c>
      <c r="H96" s="9" t="s">
        <v>4710</v>
      </c>
      <c r="I96" s="22">
        <v>0</v>
      </c>
      <c r="J96" s="22">
        <v>0</v>
      </c>
      <c r="K96" s="12" t="s">
        <v>1694</v>
      </c>
      <c r="S96" s="27" t="s">
        <v>4106</v>
      </c>
      <c r="T96" s="12" t="s">
        <v>4309</v>
      </c>
    </row>
    <row r="97" spans="5:20" ht="12.95" customHeight="1" x14ac:dyDescent="0.2">
      <c r="E97" s="5" t="s">
        <v>1674</v>
      </c>
      <c r="G97" s="5" t="s">
        <v>4712</v>
      </c>
      <c r="H97" s="9" t="s">
        <v>1533</v>
      </c>
      <c r="I97" s="22">
        <v>0</v>
      </c>
      <c r="J97" s="22">
        <v>0</v>
      </c>
      <c r="K97" s="12" t="s">
        <v>1695</v>
      </c>
      <c r="S97" s="27" t="s">
        <v>4107</v>
      </c>
      <c r="T97" s="12" t="s">
        <v>4310</v>
      </c>
    </row>
    <row r="98" spans="5:20" ht="12.95" customHeight="1" x14ac:dyDescent="0.2">
      <c r="E98" s="5" t="s">
        <v>1674</v>
      </c>
      <c r="G98" s="5" t="s">
        <v>1535</v>
      </c>
      <c r="H98" s="9" t="s">
        <v>1536</v>
      </c>
      <c r="I98" s="22">
        <v>0</v>
      </c>
      <c r="J98" s="22">
        <v>0</v>
      </c>
      <c r="K98" s="12" t="s">
        <v>1696</v>
      </c>
      <c r="S98" s="27" t="s">
        <v>5653</v>
      </c>
      <c r="T98" s="12" t="s">
        <v>4311</v>
      </c>
    </row>
    <row r="99" spans="5:20" ht="12.95" customHeight="1" x14ac:dyDescent="0.2">
      <c r="E99" s="5" t="s">
        <v>1674</v>
      </c>
      <c r="G99" s="3" t="s">
        <v>1538</v>
      </c>
      <c r="H99" s="10" t="s">
        <v>1539</v>
      </c>
      <c r="I99" s="23">
        <f>SUM(I96:I98)</f>
        <v>0</v>
      </c>
      <c r="J99" s="23">
        <f>SUM(J96:J98)</f>
        <v>0</v>
      </c>
      <c r="K99" s="13" t="s">
        <v>1697</v>
      </c>
      <c r="S99" s="27" t="s">
        <v>4108</v>
      </c>
      <c r="T99" s="12" t="s">
        <v>4312</v>
      </c>
    </row>
    <row r="100" spans="5:20" ht="12.95" customHeight="1" x14ac:dyDescent="0.2">
      <c r="E100" s="5" t="s">
        <v>1674</v>
      </c>
      <c r="G100" s="3" t="s">
        <v>1541</v>
      </c>
      <c r="H100" s="10" t="s">
        <v>1542</v>
      </c>
      <c r="I100" s="23">
        <f>+I94+I99</f>
        <v>0</v>
      </c>
      <c r="J100" s="23">
        <f>+J94+J99</f>
        <v>0</v>
      </c>
      <c r="K100" s="13" t="s">
        <v>1698</v>
      </c>
      <c r="S100" s="27" t="s">
        <v>4109</v>
      </c>
      <c r="T100" s="12" t="s">
        <v>4313</v>
      </c>
    </row>
    <row r="101" spans="5:20" ht="12.95" customHeight="1" x14ac:dyDescent="0.2">
      <c r="E101" s="5" t="s">
        <v>1674</v>
      </c>
      <c r="G101" s="7" t="s">
        <v>1544</v>
      </c>
      <c r="H101" s="8" t="s">
        <v>1545</v>
      </c>
      <c r="I101" s="21"/>
      <c r="J101" s="21"/>
      <c r="K101" s="12" t="s">
        <v>1699</v>
      </c>
      <c r="S101" s="27" t="s">
        <v>4110</v>
      </c>
      <c r="T101" s="12" t="s">
        <v>4314</v>
      </c>
    </row>
    <row r="102" spans="5:20" ht="12.95" customHeight="1" x14ac:dyDescent="0.2">
      <c r="E102" s="5" t="s">
        <v>1674</v>
      </c>
      <c r="G102" s="5" t="s">
        <v>1547</v>
      </c>
      <c r="H102" s="9" t="s">
        <v>1548</v>
      </c>
      <c r="I102" s="22">
        <v>0</v>
      </c>
      <c r="J102" s="22">
        <v>481588</v>
      </c>
      <c r="K102" s="12" t="s">
        <v>1700</v>
      </c>
      <c r="S102" s="27" t="s">
        <v>4111</v>
      </c>
      <c r="T102" s="12" t="s">
        <v>4315</v>
      </c>
    </row>
    <row r="103" spans="5:20" ht="12.95" customHeight="1" x14ac:dyDescent="0.2">
      <c r="E103" s="5" t="s">
        <v>1674</v>
      </c>
      <c r="G103" s="5" t="s">
        <v>1550</v>
      </c>
      <c r="H103" s="9" t="s">
        <v>1551</v>
      </c>
      <c r="I103" s="22">
        <v>0</v>
      </c>
      <c r="J103" s="22">
        <f>235534+126846</f>
        <v>362380</v>
      </c>
      <c r="K103" s="12" t="s">
        <v>1701</v>
      </c>
      <c r="S103" s="27" t="s">
        <v>4112</v>
      </c>
      <c r="T103" s="12" t="s">
        <v>4316</v>
      </c>
    </row>
    <row r="104" spans="5:20" ht="12.95" customHeight="1" x14ac:dyDescent="0.2">
      <c r="E104" s="5" t="s">
        <v>1674</v>
      </c>
      <c r="G104" s="5" t="s">
        <v>1553</v>
      </c>
      <c r="H104" s="9" t="s">
        <v>1554</v>
      </c>
      <c r="I104" s="22">
        <v>0</v>
      </c>
      <c r="J104" s="22">
        <v>0</v>
      </c>
      <c r="K104" s="12" t="s">
        <v>1702</v>
      </c>
      <c r="S104" s="27" t="s">
        <v>4113</v>
      </c>
      <c r="T104" s="12" t="s">
        <v>4317</v>
      </c>
    </row>
    <row r="105" spans="5:20" ht="12.95" customHeight="1" x14ac:dyDescent="0.2">
      <c r="E105" s="5" t="s">
        <v>1674</v>
      </c>
      <c r="G105" s="5" t="s">
        <v>1556</v>
      </c>
      <c r="H105" s="9" t="s">
        <v>1557</v>
      </c>
      <c r="I105" s="22">
        <v>0</v>
      </c>
      <c r="J105" s="22">
        <v>0</v>
      </c>
      <c r="K105" s="12" t="s">
        <v>1703</v>
      </c>
      <c r="S105" s="27" t="s">
        <v>4114</v>
      </c>
      <c r="T105" s="12" t="s">
        <v>4318</v>
      </c>
    </row>
    <row r="106" spans="5:20" ht="12.95" customHeight="1" x14ac:dyDescent="0.2">
      <c r="E106" s="5" t="s">
        <v>1674</v>
      </c>
      <c r="G106" s="5" t="s">
        <v>1559</v>
      </c>
      <c r="H106" s="9" t="s">
        <v>1560</v>
      </c>
      <c r="I106" s="22">
        <v>0</v>
      </c>
      <c r="J106" s="22">
        <v>0</v>
      </c>
      <c r="K106" s="12" t="s">
        <v>1704</v>
      </c>
      <c r="S106" s="27" t="s">
        <v>4115</v>
      </c>
      <c r="T106" s="12" t="s">
        <v>4319</v>
      </c>
    </row>
    <row r="107" spans="5:20" ht="12.95" customHeight="1" x14ac:dyDescent="0.2">
      <c r="E107" s="5" t="s">
        <v>1674</v>
      </c>
      <c r="G107" s="5" t="s">
        <v>1562</v>
      </c>
      <c r="H107" s="9" t="s">
        <v>1563</v>
      </c>
      <c r="I107" s="22">
        <v>0</v>
      </c>
      <c r="J107" s="22">
        <v>0</v>
      </c>
      <c r="K107" s="12" t="s">
        <v>1705</v>
      </c>
      <c r="S107" s="27" t="s">
        <v>4116</v>
      </c>
      <c r="T107" s="12" t="s">
        <v>4320</v>
      </c>
    </row>
    <row r="108" spans="5:20" ht="12.95" customHeight="1" x14ac:dyDescent="0.2">
      <c r="E108" s="5" t="s">
        <v>1674</v>
      </c>
      <c r="G108" s="5" t="s">
        <v>1565</v>
      </c>
      <c r="H108" s="9" t="s">
        <v>1566</v>
      </c>
      <c r="I108" s="22">
        <v>0</v>
      </c>
      <c r="J108" s="22">
        <v>0</v>
      </c>
      <c r="K108" s="12" t="s">
        <v>1706</v>
      </c>
      <c r="S108" s="27" t="s">
        <v>4117</v>
      </c>
      <c r="T108" s="12" t="s">
        <v>4321</v>
      </c>
    </row>
    <row r="109" spans="5:20" ht="12.95" customHeight="1" x14ac:dyDescent="0.2">
      <c r="E109" s="5" t="s">
        <v>1674</v>
      </c>
      <c r="G109" s="5" t="s">
        <v>1568</v>
      </c>
      <c r="H109" s="9" t="s">
        <v>1569</v>
      </c>
      <c r="I109" s="22">
        <v>0</v>
      </c>
      <c r="J109" s="22">
        <v>0</v>
      </c>
      <c r="K109" s="12" t="s">
        <v>1707</v>
      </c>
      <c r="S109" s="27" t="s">
        <v>5654</v>
      </c>
      <c r="T109" s="12" t="s">
        <v>4322</v>
      </c>
    </row>
    <row r="110" spans="5:20" ht="12.95" customHeight="1" x14ac:dyDescent="0.2">
      <c r="E110" s="5" t="s">
        <v>1674</v>
      </c>
      <c r="G110" s="5" t="s">
        <v>1571</v>
      </c>
      <c r="H110" s="9" t="s">
        <v>1572</v>
      </c>
      <c r="I110" s="22">
        <v>0</v>
      </c>
      <c r="J110" s="22">
        <v>0</v>
      </c>
      <c r="K110" s="12" t="s">
        <v>1708</v>
      </c>
      <c r="S110" s="27" t="s">
        <v>4118</v>
      </c>
      <c r="T110" s="12" t="s">
        <v>4323</v>
      </c>
    </row>
    <row r="111" spans="5:20" ht="12.95" customHeight="1" x14ac:dyDescent="0.2">
      <c r="E111" s="5" t="s">
        <v>1674</v>
      </c>
      <c r="G111" s="5" t="s">
        <v>1574</v>
      </c>
      <c r="H111" s="9" t="s">
        <v>1575</v>
      </c>
      <c r="I111" s="22">
        <v>0</v>
      </c>
      <c r="J111" s="22">
        <v>0</v>
      </c>
      <c r="K111" s="12" t="s">
        <v>1709</v>
      </c>
      <c r="S111" s="27" t="s">
        <v>4119</v>
      </c>
      <c r="T111" s="12" t="s">
        <v>4324</v>
      </c>
    </row>
    <row r="112" spans="5:20" ht="12.95" customHeight="1" x14ac:dyDescent="0.2">
      <c r="E112" s="5" t="s">
        <v>1674</v>
      </c>
      <c r="G112" s="5" t="s">
        <v>1577</v>
      </c>
      <c r="H112" s="9" t="s">
        <v>1578</v>
      </c>
      <c r="I112" s="22">
        <v>0</v>
      </c>
      <c r="J112" s="22">
        <v>0</v>
      </c>
      <c r="K112" s="12" t="s">
        <v>1710</v>
      </c>
      <c r="S112" s="27" t="s">
        <v>4120</v>
      </c>
      <c r="T112" s="12" t="s">
        <v>4325</v>
      </c>
    </row>
    <row r="113" spans="5:20" ht="12.95" customHeight="1" x14ac:dyDescent="0.2">
      <c r="E113" s="5" t="s">
        <v>1674</v>
      </c>
      <c r="G113" s="5" t="s">
        <v>1580</v>
      </c>
      <c r="H113" s="9" t="s">
        <v>1581</v>
      </c>
      <c r="I113" s="22">
        <v>0</v>
      </c>
      <c r="J113" s="22">
        <v>0</v>
      </c>
      <c r="K113" s="12" t="s">
        <v>1711</v>
      </c>
      <c r="S113" s="27" t="s">
        <v>4121</v>
      </c>
      <c r="T113" s="12" t="s">
        <v>4326</v>
      </c>
    </row>
    <row r="114" spans="5:20" ht="12.95" customHeight="1" x14ac:dyDescent="0.2">
      <c r="E114" s="5" t="s">
        <v>1674</v>
      </c>
      <c r="G114" s="5" t="s">
        <v>1583</v>
      </c>
      <c r="H114" s="9" t="s">
        <v>1584</v>
      </c>
      <c r="I114" s="22">
        <v>0</v>
      </c>
      <c r="J114" s="22">
        <v>0</v>
      </c>
      <c r="K114" s="12" t="s">
        <v>1712</v>
      </c>
      <c r="S114" s="27" t="s">
        <v>4122</v>
      </c>
      <c r="T114" s="12" t="s">
        <v>4327</v>
      </c>
    </row>
    <row r="115" spans="5:20" ht="12.95" customHeight="1" x14ac:dyDescent="0.2">
      <c r="E115" s="5" t="s">
        <v>1674</v>
      </c>
      <c r="G115" s="5" t="s">
        <v>1586</v>
      </c>
      <c r="H115" s="9" t="s">
        <v>1587</v>
      </c>
      <c r="I115" s="22">
        <v>0</v>
      </c>
      <c r="J115" s="22">
        <v>0</v>
      </c>
      <c r="K115" s="12" t="s">
        <v>1713</v>
      </c>
      <c r="S115" s="27" t="s">
        <v>4123</v>
      </c>
      <c r="T115" s="12" t="s">
        <v>4328</v>
      </c>
    </row>
    <row r="116" spans="5:20" ht="12.95" customHeight="1" x14ac:dyDescent="0.2">
      <c r="E116" s="5" t="s">
        <v>1674</v>
      </c>
      <c r="G116" s="5" t="s">
        <v>1589</v>
      </c>
      <c r="H116" s="9" t="s">
        <v>1590</v>
      </c>
      <c r="I116" s="22">
        <v>0</v>
      </c>
      <c r="J116" s="22">
        <v>30277</v>
      </c>
      <c r="K116" s="12" t="s">
        <v>1714</v>
      </c>
      <c r="S116" s="27" t="s">
        <v>4124</v>
      </c>
      <c r="T116" s="12" t="s">
        <v>4329</v>
      </c>
    </row>
    <row r="117" spans="5:20" ht="12.95" customHeight="1" x14ac:dyDescent="0.2">
      <c r="E117" s="5" t="s">
        <v>1674</v>
      </c>
      <c r="G117" s="5" t="s">
        <v>1592</v>
      </c>
      <c r="H117" s="9" t="s">
        <v>1593</v>
      </c>
      <c r="I117" s="22">
        <v>0</v>
      </c>
      <c r="J117" s="22">
        <v>0</v>
      </c>
      <c r="K117" s="12" t="s">
        <v>1715</v>
      </c>
      <c r="S117" s="27" t="s">
        <v>4125</v>
      </c>
      <c r="T117" s="12" t="s">
        <v>4330</v>
      </c>
    </row>
    <row r="118" spans="5:20" ht="12.95" customHeight="1" x14ac:dyDescent="0.2">
      <c r="E118" s="5" t="s">
        <v>1674</v>
      </c>
      <c r="G118" s="5" t="s">
        <v>1595</v>
      </c>
      <c r="H118" s="9" t="s">
        <v>1596</v>
      </c>
      <c r="I118" s="22">
        <v>0</v>
      </c>
      <c r="J118" s="22">
        <v>0</v>
      </c>
      <c r="K118" s="12" t="s">
        <v>1716</v>
      </c>
      <c r="S118" s="27" t="s">
        <v>4126</v>
      </c>
      <c r="T118" s="12" t="s">
        <v>4331</v>
      </c>
    </row>
    <row r="119" spans="5:20" ht="12.95" customHeight="1" x14ac:dyDescent="0.2">
      <c r="E119" s="5" t="s">
        <v>1674</v>
      </c>
      <c r="G119" s="3" t="s">
        <v>1598</v>
      </c>
      <c r="H119" s="10" t="s">
        <v>1599</v>
      </c>
      <c r="I119" s="23">
        <f>SUM(I102:I118)</f>
        <v>0</v>
      </c>
      <c r="J119" s="23">
        <f>SUM(J102:J118)</f>
        <v>874245</v>
      </c>
      <c r="K119" s="13" t="s">
        <v>1717</v>
      </c>
      <c r="S119" s="27" t="s">
        <v>4127</v>
      </c>
      <c r="T119" s="12" t="s">
        <v>4332</v>
      </c>
    </row>
    <row r="120" spans="5:20" ht="12.95" customHeight="1" x14ac:dyDescent="0.2">
      <c r="E120" s="5" t="s">
        <v>1674</v>
      </c>
      <c r="G120" s="7" t="s">
        <v>1601</v>
      </c>
      <c r="H120" s="8" t="s">
        <v>1602</v>
      </c>
      <c r="I120" s="21"/>
      <c r="J120" s="21"/>
      <c r="K120" s="12" t="s">
        <v>1718</v>
      </c>
      <c r="S120" s="27" t="s">
        <v>760</v>
      </c>
      <c r="T120" s="12" t="s">
        <v>4333</v>
      </c>
    </row>
    <row r="121" spans="5:20" ht="12.95" customHeight="1" x14ac:dyDescent="0.2">
      <c r="E121" s="5" t="s">
        <v>1674</v>
      </c>
      <c r="G121" s="5" t="s">
        <v>1604</v>
      </c>
      <c r="H121" s="9" t="s">
        <v>1605</v>
      </c>
      <c r="I121" s="22">
        <v>0</v>
      </c>
      <c r="J121" s="22">
        <v>0</v>
      </c>
      <c r="K121" s="12" t="s">
        <v>1719</v>
      </c>
      <c r="S121" s="27" t="s">
        <v>5655</v>
      </c>
      <c r="T121" s="12" t="s">
        <v>4334</v>
      </c>
    </row>
    <row r="122" spans="5:20" ht="12.95" customHeight="1" x14ac:dyDescent="0.2">
      <c r="E122" s="5" t="s">
        <v>1674</v>
      </c>
      <c r="G122" s="5" t="s">
        <v>1607</v>
      </c>
      <c r="H122" s="9" t="s">
        <v>1608</v>
      </c>
      <c r="I122" s="22">
        <v>0</v>
      </c>
      <c r="J122" s="22">
        <v>0</v>
      </c>
      <c r="K122" s="12" t="s">
        <v>1720</v>
      </c>
      <c r="S122" s="27" t="s">
        <v>4128</v>
      </c>
      <c r="T122" s="12" t="s">
        <v>4335</v>
      </c>
    </row>
    <row r="123" spans="5:20" ht="12.95" customHeight="1" x14ac:dyDescent="0.2">
      <c r="E123" s="5" t="s">
        <v>1674</v>
      </c>
      <c r="G123" s="5" t="s">
        <v>1610</v>
      </c>
      <c r="H123" s="9" t="s">
        <v>1611</v>
      </c>
      <c r="I123" s="22">
        <v>0</v>
      </c>
      <c r="J123" s="22">
        <v>0</v>
      </c>
      <c r="K123" s="12" t="s">
        <v>1721</v>
      </c>
      <c r="S123" s="27" t="s">
        <v>4129</v>
      </c>
      <c r="T123" s="12" t="s">
        <v>4336</v>
      </c>
    </row>
    <row r="124" spans="5:20" ht="12.95" customHeight="1" x14ac:dyDescent="0.2">
      <c r="E124" s="5" t="s">
        <v>1674</v>
      </c>
      <c r="G124" s="3" t="s">
        <v>1613</v>
      </c>
      <c r="H124" s="10" t="s">
        <v>1614</v>
      </c>
      <c r="I124" s="23">
        <f>SUM(I121:I123)</f>
        <v>0</v>
      </c>
      <c r="J124" s="23">
        <f>SUM(J121:J123)</f>
        <v>0</v>
      </c>
      <c r="K124" s="13" t="s">
        <v>1722</v>
      </c>
      <c r="S124" s="27" t="s">
        <v>4130</v>
      </c>
      <c r="T124" s="12" t="s">
        <v>4337</v>
      </c>
    </row>
    <row r="125" spans="5:20" ht="12.95" customHeight="1" x14ac:dyDescent="0.2">
      <c r="E125" s="5" t="s">
        <v>1674</v>
      </c>
      <c r="G125" s="3" t="s">
        <v>1616</v>
      </c>
      <c r="H125" s="10" t="s">
        <v>1617</v>
      </c>
      <c r="I125" s="23">
        <f>+I119+I124</f>
        <v>0</v>
      </c>
      <c r="J125" s="23">
        <f>+J119+J124</f>
        <v>874245</v>
      </c>
      <c r="K125" s="13" t="s">
        <v>1723</v>
      </c>
      <c r="S125" s="27" t="s">
        <v>4131</v>
      </c>
      <c r="T125" s="12" t="s">
        <v>4338</v>
      </c>
    </row>
    <row r="126" spans="5:20" ht="12.95" customHeight="1" x14ac:dyDescent="0.2">
      <c r="E126" s="5" t="s">
        <v>1674</v>
      </c>
      <c r="G126" s="7" t="s">
        <v>1619</v>
      </c>
      <c r="H126" s="8" t="s">
        <v>1620</v>
      </c>
      <c r="I126" s="21"/>
      <c r="J126" s="21"/>
      <c r="K126" s="12" t="s">
        <v>1724</v>
      </c>
      <c r="S126" s="27" t="s">
        <v>4132</v>
      </c>
      <c r="T126" s="12" t="s">
        <v>4339</v>
      </c>
    </row>
    <row r="127" spans="5:20" ht="12.95" customHeight="1" x14ac:dyDescent="0.2">
      <c r="E127" s="5" t="s">
        <v>1674</v>
      </c>
      <c r="G127" s="3" t="s">
        <v>1622</v>
      </c>
      <c r="H127" s="10" t="s">
        <v>1623</v>
      </c>
      <c r="I127" s="23">
        <f>+I100-(I125*$I$1)</f>
        <v>0</v>
      </c>
      <c r="J127" s="23">
        <f>+J100-(J125*$I$1)</f>
        <v>-874245</v>
      </c>
      <c r="K127" s="13" t="s">
        <v>1725</v>
      </c>
      <c r="S127" s="27" t="s">
        <v>4133</v>
      </c>
      <c r="T127" s="12" t="s">
        <v>4340</v>
      </c>
    </row>
    <row r="128" spans="5:20" ht="12.95" customHeight="1" x14ac:dyDescent="0.2">
      <c r="E128" s="5" t="s">
        <v>1674</v>
      </c>
      <c r="G128" s="5" t="s">
        <v>1625</v>
      </c>
      <c r="H128" s="9" t="s">
        <v>1626</v>
      </c>
      <c r="I128" s="22">
        <v>0</v>
      </c>
      <c r="J128" s="22">
        <v>0</v>
      </c>
      <c r="K128" s="12" t="s">
        <v>1726</v>
      </c>
      <c r="S128" s="27" t="s">
        <v>4134</v>
      </c>
      <c r="T128" s="12" t="s">
        <v>4341</v>
      </c>
    </row>
    <row r="129" spans="4:20" ht="12.95" customHeight="1" x14ac:dyDescent="0.2">
      <c r="E129" s="5" t="s">
        <v>1674</v>
      </c>
      <c r="G129" s="3" t="s">
        <v>1628</v>
      </c>
      <c r="H129" s="10" t="s">
        <v>1629</v>
      </c>
      <c r="I129" s="23">
        <f>+I127-(I128*$I$1)</f>
        <v>0</v>
      </c>
      <c r="J129" s="23">
        <f>+J127-(J128*$I$1)</f>
        <v>-874245</v>
      </c>
      <c r="K129" s="13" t="s">
        <v>1727</v>
      </c>
      <c r="S129" s="27" t="s">
        <v>4135</v>
      </c>
      <c r="T129" s="12" t="s">
        <v>4342</v>
      </c>
    </row>
    <row r="130" spans="4:20" ht="12.95" customHeight="1" x14ac:dyDescent="0.2">
      <c r="E130" s="5" t="s">
        <v>1674</v>
      </c>
      <c r="G130" s="5" t="s">
        <v>1631</v>
      </c>
      <c r="H130" s="9" t="s">
        <v>1632</v>
      </c>
      <c r="I130" s="22">
        <v>0</v>
      </c>
      <c r="J130" s="22">
        <v>0</v>
      </c>
      <c r="K130" s="12" t="s">
        <v>1728</v>
      </c>
      <c r="S130" s="27" t="s">
        <v>4136</v>
      </c>
      <c r="T130" s="12" t="s">
        <v>4343</v>
      </c>
    </row>
    <row r="131" spans="4:20" ht="12.95" customHeight="1" x14ac:dyDescent="0.2">
      <c r="E131" s="5" t="s">
        <v>1674</v>
      </c>
      <c r="G131" s="5" t="s">
        <v>1634</v>
      </c>
      <c r="H131" s="9" t="s">
        <v>1635</v>
      </c>
      <c r="I131" s="22">
        <v>0</v>
      </c>
      <c r="J131" s="22">
        <v>0</v>
      </c>
      <c r="K131" s="12" t="s">
        <v>1729</v>
      </c>
      <c r="S131" s="27" t="s">
        <v>4137</v>
      </c>
      <c r="T131" s="12" t="s">
        <v>4344</v>
      </c>
    </row>
    <row r="132" spans="4:20" ht="12.95" customHeight="1" x14ac:dyDescent="0.2">
      <c r="E132" s="5" t="s">
        <v>1674</v>
      </c>
      <c r="G132" s="3" t="s">
        <v>1637</v>
      </c>
      <c r="H132" s="10" t="s">
        <v>1638</v>
      </c>
      <c r="I132" s="23">
        <f>SUM(I129:I131)</f>
        <v>0</v>
      </c>
      <c r="J132" s="23">
        <f>SUM(J129:J131)</f>
        <v>-874245</v>
      </c>
      <c r="K132" s="13" t="s">
        <v>1730</v>
      </c>
      <c r="S132" s="27" t="s">
        <v>4138</v>
      </c>
      <c r="T132" s="12" t="s">
        <v>4345</v>
      </c>
    </row>
    <row r="133" spans="4:20" ht="12.95" customHeight="1" x14ac:dyDescent="0.2">
      <c r="E133" s="5" t="s">
        <v>1674</v>
      </c>
      <c r="G133" s="7" t="s">
        <v>1640</v>
      </c>
      <c r="H133" s="8" t="s">
        <v>1641</v>
      </c>
      <c r="I133" s="21"/>
      <c r="J133" s="21"/>
      <c r="K133" s="12" t="s">
        <v>1731</v>
      </c>
      <c r="S133" s="27" t="s">
        <v>4139</v>
      </c>
      <c r="T133" s="12" t="s">
        <v>4346</v>
      </c>
    </row>
    <row r="134" spans="4:20" ht="12.95" customHeight="1" x14ac:dyDescent="0.2">
      <c r="E134" s="5" t="s">
        <v>1674</v>
      </c>
      <c r="G134" s="5" t="s">
        <v>1643</v>
      </c>
      <c r="H134" s="9" t="s">
        <v>1644</v>
      </c>
      <c r="I134" s="22">
        <v>0</v>
      </c>
      <c r="J134" s="22">
        <v>0</v>
      </c>
      <c r="K134" s="12" t="s">
        <v>1732</v>
      </c>
      <c r="S134" s="27" t="s">
        <v>4140</v>
      </c>
      <c r="T134" s="12" t="s">
        <v>4347</v>
      </c>
    </row>
    <row r="135" spans="4:20" ht="12.95" customHeight="1" x14ac:dyDescent="0.2">
      <c r="E135" s="5" t="s">
        <v>1674</v>
      </c>
      <c r="G135" s="5" t="s">
        <v>1646</v>
      </c>
      <c r="H135" s="9" t="s">
        <v>1647</v>
      </c>
      <c r="I135" s="22">
        <v>0</v>
      </c>
      <c r="J135" s="22">
        <v>0</v>
      </c>
      <c r="K135" s="12" t="s">
        <v>1733</v>
      </c>
      <c r="S135" s="27" t="s">
        <v>4141</v>
      </c>
      <c r="T135" s="12" t="s">
        <v>4348</v>
      </c>
    </row>
    <row r="136" spans="4:20" ht="12.95" customHeight="1" x14ac:dyDescent="0.2">
      <c r="E136" s="5" t="s">
        <v>1674</v>
      </c>
      <c r="G136" s="5" t="s">
        <v>1649</v>
      </c>
      <c r="H136" s="9" t="s">
        <v>1650</v>
      </c>
      <c r="I136" s="22">
        <v>0</v>
      </c>
      <c r="J136" s="22">
        <v>0</v>
      </c>
      <c r="K136" s="12" t="s">
        <v>1734</v>
      </c>
      <c r="S136" s="27" t="s">
        <v>4142</v>
      </c>
      <c r="T136" s="12" t="s">
        <v>4349</v>
      </c>
    </row>
    <row r="137" spans="4:20" ht="12.95" customHeight="1" x14ac:dyDescent="0.2">
      <c r="E137" s="5" t="s">
        <v>1674</v>
      </c>
      <c r="G137" s="5" t="s">
        <v>1652</v>
      </c>
      <c r="H137" s="9" t="s">
        <v>1653</v>
      </c>
      <c r="I137" s="22">
        <v>0</v>
      </c>
      <c r="J137" s="22">
        <v>0</v>
      </c>
      <c r="K137" s="12" t="s">
        <v>1735</v>
      </c>
      <c r="S137" s="27" t="s">
        <v>4143</v>
      </c>
      <c r="T137" s="12" t="s">
        <v>4350</v>
      </c>
    </row>
    <row r="138" spans="4:20" ht="12.95" customHeight="1" x14ac:dyDescent="0.2">
      <c r="E138" s="5" t="s">
        <v>1674</v>
      </c>
      <c r="G138" s="5" t="s">
        <v>1655</v>
      </c>
      <c r="H138" s="9" t="s">
        <v>1656</v>
      </c>
      <c r="I138" s="22">
        <v>0</v>
      </c>
      <c r="J138" s="22">
        <v>0</v>
      </c>
      <c r="K138" s="12" t="s">
        <v>1736</v>
      </c>
      <c r="S138" s="27" t="s">
        <v>4144</v>
      </c>
      <c r="T138" s="12" t="s">
        <v>4351</v>
      </c>
    </row>
    <row r="139" spans="4:20" ht="12.95" customHeight="1" x14ac:dyDescent="0.2">
      <c r="E139" s="5" t="s">
        <v>1674</v>
      </c>
      <c r="G139" s="5" t="s">
        <v>1658</v>
      </c>
      <c r="H139" s="9" t="s">
        <v>1659</v>
      </c>
      <c r="I139" s="22">
        <v>0</v>
      </c>
      <c r="J139" s="22">
        <v>0</v>
      </c>
      <c r="K139" s="12" t="s">
        <v>1737</v>
      </c>
      <c r="S139" s="27" t="s">
        <v>4145</v>
      </c>
      <c r="T139" s="12" t="s">
        <v>4352</v>
      </c>
    </row>
    <row r="140" spans="4:20" ht="12.95" customHeight="1" x14ac:dyDescent="0.2">
      <c r="E140" s="5" t="s">
        <v>1674</v>
      </c>
      <c r="G140" s="5" t="s">
        <v>1661</v>
      </c>
      <c r="H140" s="9" t="s">
        <v>1662</v>
      </c>
      <c r="I140" s="22">
        <v>0</v>
      </c>
      <c r="J140" s="22">
        <v>0</v>
      </c>
      <c r="K140" s="12" t="s">
        <v>1738</v>
      </c>
      <c r="S140" s="27" t="s">
        <v>4146</v>
      </c>
      <c r="T140" s="12" t="s">
        <v>4353</v>
      </c>
    </row>
    <row r="141" spans="4:20" ht="12.95" customHeight="1" x14ac:dyDescent="0.2">
      <c r="E141" s="5" t="s">
        <v>1674</v>
      </c>
      <c r="G141" s="5" t="s">
        <v>1664</v>
      </c>
      <c r="H141" s="9" t="s">
        <v>1665</v>
      </c>
      <c r="I141" s="22">
        <v>0</v>
      </c>
      <c r="J141" s="22">
        <v>0</v>
      </c>
      <c r="K141" s="12" t="s">
        <v>1739</v>
      </c>
      <c r="S141" s="27" t="s">
        <v>4147</v>
      </c>
      <c r="T141" s="12" t="s">
        <v>4354</v>
      </c>
    </row>
    <row r="142" spans="4:20" ht="12.95" customHeight="1" x14ac:dyDescent="0.2">
      <c r="E142" s="5" t="s">
        <v>1674</v>
      </c>
      <c r="G142" s="5" t="s">
        <v>1667</v>
      </c>
      <c r="H142" s="9" t="s">
        <v>1668</v>
      </c>
      <c r="I142" s="22">
        <v>0</v>
      </c>
      <c r="J142" s="22">
        <v>0</v>
      </c>
      <c r="K142" s="12" t="s">
        <v>1740</v>
      </c>
      <c r="S142" s="27" t="s">
        <v>4148</v>
      </c>
      <c r="T142" s="12" t="s">
        <v>4355</v>
      </c>
    </row>
    <row r="143" spans="4:20" ht="12.95" customHeight="1" x14ac:dyDescent="0.2">
      <c r="E143" s="5" t="s">
        <v>1674</v>
      </c>
      <c r="G143" s="3" t="s">
        <v>1670</v>
      </c>
      <c r="H143" s="10" t="s">
        <v>1671</v>
      </c>
      <c r="I143" s="23">
        <f>+I132+SUM(I134:I142)</f>
        <v>0</v>
      </c>
      <c r="J143" s="23">
        <f>+J132+SUM(J134:J142)</f>
        <v>-874245</v>
      </c>
      <c r="K143" s="13" t="s">
        <v>1741</v>
      </c>
      <c r="S143" s="27" t="s">
        <v>4149</v>
      </c>
      <c r="T143" s="12" t="s">
        <v>4356</v>
      </c>
    </row>
    <row r="144" spans="4:20" ht="12.95" customHeight="1" x14ac:dyDescent="0.2">
      <c r="D144" s="5" t="s">
        <v>1742</v>
      </c>
      <c r="E144" s="5" t="s">
        <v>1743</v>
      </c>
      <c r="F144" s="18" t="s">
        <v>5660</v>
      </c>
      <c r="G144" s="7" t="s">
        <v>4652</v>
      </c>
      <c r="H144" s="8" t="s">
        <v>4653</v>
      </c>
      <c r="I144" s="21"/>
      <c r="J144" s="21"/>
      <c r="K144" s="12" t="s">
        <v>1744</v>
      </c>
      <c r="S144" s="27" t="s">
        <v>4150</v>
      </c>
      <c r="T144" s="12" t="s">
        <v>4357</v>
      </c>
    </row>
    <row r="145" spans="5:20" ht="12.95" customHeight="1" x14ac:dyDescent="0.2">
      <c r="E145" s="5" t="s">
        <v>1743</v>
      </c>
      <c r="G145" s="5" t="s">
        <v>4655</v>
      </c>
      <c r="H145" s="9" t="s">
        <v>4656</v>
      </c>
      <c r="I145" s="22">
        <v>0</v>
      </c>
      <c r="J145" s="22">
        <v>3238164</v>
      </c>
      <c r="K145" s="12" t="s">
        <v>1745</v>
      </c>
      <c r="S145" s="27" t="s">
        <v>4151</v>
      </c>
      <c r="T145" s="12" t="s">
        <v>4358</v>
      </c>
    </row>
    <row r="146" spans="5:20" ht="12.95" customHeight="1" x14ac:dyDescent="0.2">
      <c r="E146" s="5" t="s">
        <v>1743</v>
      </c>
      <c r="G146" s="5" t="s">
        <v>4658</v>
      </c>
      <c r="H146" s="9" t="s">
        <v>4659</v>
      </c>
      <c r="I146" s="22">
        <v>0</v>
      </c>
      <c r="J146" s="22">
        <v>0</v>
      </c>
      <c r="K146" s="12" t="s">
        <v>1746</v>
      </c>
      <c r="S146" s="27" t="s">
        <v>4152</v>
      </c>
      <c r="T146" s="12" t="s">
        <v>4359</v>
      </c>
    </row>
    <row r="147" spans="5:20" ht="12.95" customHeight="1" x14ac:dyDescent="0.2">
      <c r="E147" s="5" t="s">
        <v>1743</v>
      </c>
      <c r="G147" s="5" t="s">
        <v>4661</v>
      </c>
      <c r="H147" s="9" t="s">
        <v>4662</v>
      </c>
      <c r="I147" s="22">
        <v>0</v>
      </c>
      <c r="J147" s="22">
        <v>0</v>
      </c>
      <c r="K147" s="12" t="s">
        <v>1747</v>
      </c>
      <c r="S147" s="27" t="s">
        <v>4153</v>
      </c>
      <c r="T147" s="12" t="s">
        <v>4360</v>
      </c>
    </row>
    <row r="148" spans="5:20" ht="12.95" customHeight="1" x14ac:dyDescent="0.2">
      <c r="E148" s="5" t="s">
        <v>1743</v>
      </c>
      <c r="G148" s="5" t="s">
        <v>4664</v>
      </c>
      <c r="H148" s="9" t="s">
        <v>4665</v>
      </c>
      <c r="I148" s="22">
        <v>0</v>
      </c>
      <c r="J148" s="22">
        <v>0</v>
      </c>
      <c r="K148" s="12" t="s">
        <v>1748</v>
      </c>
      <c r="S148" s="27" t="s">
        <v>4154</v>
      </c>
      <c r="T148" s="12" t="s">
        <v>4361</v>
      </c>
    </row>
    <row r="149" spans="5:20" ht="12.95" customHeight="1" x14ac:dyDescent="0.2">
      <c r="E149" s="5" t="s">
        <v>1743</v>
      </c>
      <c r="G149" s="5" t="s">
        <v>4667</v>
      </c>
      <c r="H149" s="9" t="s">
        <v>4668</v>
      </c>
      <c r="I149" s="22">
        <v>0</v>
      </c>
      <c r="J149" s="22">
        <v>347485</v>
      </c>
      <c r="K149" s="12" t="s">
        <v>1749</v>
      </c>
      <c r="S149" s="27" t="s">
        <v>4155</v>
      </c>
      <c r="T149" s="12" t="s">
        <v>4362</v>
      </c>
    </row>
    <row r="150" spans="5:20" ht="12.95" customHeight="1" x14ac:dyDescent="0.2">
      <c r="E150" s="5" t="s">
        <v>1743</v>
      </c>
      <c r="G150" s="5" t="s">
        <v>4670</v>
      </c>
      <c r="H150" s="9" t="s">
        <v>4671</v>
      </c>
      <c r="I150" s="22">
        <v>0</v>
      </c>
      <c r="J150" s="22">
        <v>1489666</v>
      </c>
      <c r="K150" s="12" t="s">
        <v>1750</v>
      </c>
      <c r="S150" s="27" t="s">
        <v>4156</v>
      </c>
      <c r="T150" s="12" t="s">
        <v>4363</v>
      </c>
    </row>
    <row r="151" spans="5:20" ht="12.95" customHeight="1" x14ac:dyDescent="0.2">
      <c r="E151" s="5" t="s">
        <v>1743</v>
      </c>
      <c r="G151" s="5" t="s">
        <v>4673</v>
      </c>
      <c r="H151" s="9" t="s">
        <v>4674</v>
      </c>
      <c r="I151" s="22">
        <v>0</v>
      </c>
      <c r="J151" s="22">
        <v>0</v>
      </c>
      <c r="K151" s="12" t="s">
        <v>1751</v>
      </c>
      <c r="S151" s="27" t="s">
        <v>4157</v>
      </c>
      <c r="T151" s="12" t="s">
        <v>4364</v>
      </c>
    </row>
    <row r="152" spans="5:20" ht="12.95" customHeight="1" x14ac:dyDescent="0.2">
      <c r="E152" s="5" t="s">
        <v>1743</v>
      </c>
      <c r="G152" s="5" t="s">
        <v>4676</v>
      </c>
      <c r="H152" s="9" t="s">
        <v>4677</v>
      </c>
      <c r="I152" s="22">
        <v>0</v>
      </c>
      <c r="J152" s="22">
        <v>0</v>
      </c>
      <c r="K152" s="12" t="s">
        <v>1752</v>
      </c>
      <c r="S152" s="27" t="s">
        <v>4158</v>
      </c>
      <c r="T152" s="12" t="s">
        <v>4365</v>
      </c>
    </row>
    <row r="153" spans="5:20" ht="12.95" customHeight="1" x14ac:dyDescent="0.2">
      <c r="E153" s="5" t="s">
        <v>1743</v>
      </c>
      <c r="G153" s="5" t="s">
        <v>4679</v>
      </c>
      <c r="H153" s="9" t="s">
        <v>4680</v>
      </c>
      <c r="I153" s="22">
        <v>0</v>
      </c>
      <c r="J153" s="22">
        <v>0</v>
      </c>
      <c r="K153" s="12" t="s">
        <v>1753</v>
      </c>
      <c r="S153" s="27" t="s">
        <v>4159</v>
      </c>
      <c r="T153" s="12" t="s">
        <v>4366</v>
      </c>
    </row>
    <row r="154" spans="5:20" ht="12.95" customHeight="1" x14ac:dyDescent="0.2">
      <c r="E154" s="5" t="s">
        <v>1743</v>
      </c>
      <c r="G154" s="5" t="s">
        <v>4682</v>
      </c>
      <c r="H154" s="9" t="s">
        <v>4683</v>
      </c>
      <c r="I154" s="22">
        <v>0</v>
      </c>
      <c r="J154" s="22">
        <v>0</v>
      </c>
      <c r="K154" s="12" t="s">
        <v>1754</v>
      </c>
      <c r="S154" s="27" t="s">
        <v>4160</v>
      </c>
      <c r="T154" s="12" t="s">
        <v>4367</v>
      </c>
    </row>
    <row r="155" spans="5:20" ht="12.95" customHeight="1" x14ac:dyDescent="0.2">
      <c r="E155" s="5" t="s">
        <v>1743</v>
      </c>
      <c r="G155" s="5" t="s">
        <v>4685</v>
      </c>
      <c r="H155" s="9" t="s">
        <v>4686</v>
      </c>
      <c r="I155" s="22">
        <v>0</v>
      </c>
      <c r="J155" s="22">
        <v>0</v>
      </c>
      <c r="K155" s="12" t="s">
        <v>1755</v>
      </c>
      <c r="S155" s="27" t="s">
        <v>4161</v>
      </c>
      <c r="T155" s="12" t="s">
        <v>4368</v>
      </c>
    </row>
    <row r="156" spans="5:20" ht="12.95" customHeight="1" x14ac:dyDescent="0.2">
      <c r="E156" s="5" t="s">
        <v>1743</v>
      </c>
      <c r="G156" s="5" t="s">
        <v>4688</v>
      </c>
      <c r="H156" s="9" t="s">
        <v>4689</v>
      </c>
      <c r="I156" s="22">
        <v>0</v>
      </c>
      <c r="J156" s="22">
        <v>0</v>
      </c>
      <c r="K156" s="12" t="s">
        <v>1756</v>
      </c>
      <c r="S156" s="27" t="s">
        <v>4162</v>
      </c>
      <c r="T156" s="12" t="s">
        <v>4369</v>
      </c>
    </row>
    <row r="157" spans="5:20" ht="12.95" customHeight="1" x14ac:dyDescent="0.2">
      <c r="E157" s="5" t="s">
        <v>1743</v>
      </c>
      <c r="G157" s="5" t="s">
        <v>4691</v>
      </c>
      <c r="H157" s="9" t="s">
        <v>4692</v>
      </c>
      <c r="I157" s="22">
        <v>0</v>
      </c>
      <c r="J157" s="22">
        <v>5824</v>
      </c>
      <c r="K157" s="12" t="s">
        <v>1757</v>
      </c>
      <c r="S157" s="27" t="s">
        <v>4163</v>
      </c>
      <c r="T157" s="12" t="s">
        <v>4370</v>
      </c>
    </row>
    <row r="158" spans="5:20" ht="12.95" customHeight="1" x14ac:dyDescent="0.2">
      <c r="E158" s="5" t="s">
        <v>1743</v>
      </c>
      <c r="G158" s="5" t="s">
        <v>4694</v>
      </c>
      <c r="H158" s="9" t="s">
        <v>4695</v>
      </c>
      <c r="I158" s="22">
        <v>0</v>
      </c>
      <c r="J158" s="22">
        <v>0</v>
      </c>
      <c r="K158" s="12" t="s">
        <v>1758</v>
      </c>
      <c r="S158" s="27" t="s">
        <v>4164</v>
      </c>
      <c r="T158" s="12" t="s">
        <v>4371</v>
      </c>
    </row>
    <row r="159" spans="5:20" ht="12.95" customHeight="1" x14ac:dyDescent="0.2">
      <c r="E159" s="5" t="s">
        <v>1743</v>
      </c>
      <c r="G159" s="3" t="s">
        <v>4697</v>
      </c>
      <c r="H159" s="10" t="s">
        <v>4698</v>
      </c>
      <c r="I159" s="23">
        <f>SUM(I145:I158)</f>
        <v>0</v>
      </c>
      <c r="J159" s="23">
        <f>SUM(J145:J158)</f>
        <v>5081139</v>
      </c>
      <c r="K159" s="13" t="s">
        <v>1759</v>
      </c>
      <c r="S159" s="27" t="s">
        <v>4165</v>
      </c>
      <c r="T159" s="12" t="s">
        <v>4372</v>
      </c>
    </row>
    <row r="160" spans="5:20" ht="12.95" customHeight="1" x14ac:dyDescent="0.2">
      <c r="E160" s="5" t="s">
        <v>1743</v>
      </c>
      <c r="G160" s="5" t="s">
        <v>4700</v>
      </c>
      <c r="H160" s="9" t="s">
        <v>4701</v>
      </c>
      <c r="I160" s="22">
        <v>0</v>
      </c>
      <c r="J160" s="22">
        <v>0</v>
      </c>
      <c r="K160" s="12" t="s">
        <v>1760</v>
      </c>
      <c r="S160" s="27" t="s">
        <v>4166</v>
      </c>
      <c r="T160" s="12" t="s">
        <v>4373</v>
      </c>
    </row>
    <row r="161" spans="5:20" ht="12.95" customHeight="1" x14ac:dyDescent="0.2">
      <c r="E161" s="5" t="s">
        <v>1743</v>
      </c>
      <c r="G161" s="3" t="s">
        <v>4703</v>
      </c>
      <c r="H161" s="10" t="s">
        <v>4704</v>
      </c>
      <c r="I161" s="23">
        <f>+I159-(I160*$I$1)</f>
        <v>0</v>
      </c>
      <c r="J161" s="23">
        <f>+J159-(J160*$I$1)</f>
        <v>5081139</v>
      </c>
      <c r="K161" s="13" t="s">
        <v>1761</v>
      </c>
      <c r="S161" s="27" t="s">
        <v>4167</v>
      </c>
      <c r="T161" s="12" t="s">
        <v>4374</v>
      </c>
    </row>
    <row r="162" spans="5:20" ht="12.95" customHeight="1" x14ac:dyDescent="0.2">
      <c r="E162" s="5" t="s">
        <v>1743</v>
      </c>
      <c r="G162" s="7" t="s">
        <v>4706</v>
      </c>
      <c r="H162" s="8" t="s">
        <v>4707</v>
      </c>
      <c r="I162" s="21"/>
      <c r="J162" s="21"/>
      <c r="K162" s="12" t="s">
        <v>1762</v>
      </c>
      <c r="S162" s="27" t="s">
        <v>4168</v>
      </c>
      <c r="T162" s="12" t="s">
        <v>4375</v>
      </c>
    </row>
    <row r="163" spans="5:20" ht="12.95" customHeight="1" x14ac:dyDescent="0.2">
      <c r="E163" s="5" t="s">
        <v>1743</v>
      </c>
      <c r="G163" s="5" t="s">
        <v>4709</v>
      </c>
      <c r="H163" s="9" t="s">
        <v>4710</v>
      </c>
      <c r="I163" s="22">
        <v>0</v>
      </c>
      <c r="J163" s="22">
        <v>0</v>
      </c>
      <c r="K163" s="12" t="s">
        <v>1763</v>
      </c>
      <c r="S163" s="27" t="s">
        <v>4169</v>
      </c>
      <c r="T163" s="12" t="s">
        <v>4376</v>
      </c>
    </row>
    <row r="164" spans="5:20" ht="12.95" customHeight="1" x14ac:dyDescent="0.2">
      <c r="E164" s="5" t="s">
        <v>1743</v>
      </c>
      <c r="G164" s="5" t="s">
        <v>4712</v>
      </c>
      <c r="H164" s="9" t="s">
        <v>1533</v>
      </c>
      <c r="I164" s="22">
        <v>0</v>
      </c>
      <c r="J164" s="22">
        <v>0</v>
      </c>
      <c r="K164" s="12" t="s">
        <v>1764</v>
      </c>
      <c r="S164" s="27" t="s">
        <v>4170</v>
      </c>
      <c r="T164" s="12" t="s">
        <v>4377</v>
      </c>
    </row>
    <row r="165" spans="5:20" ht="12.95" customHeight="1" x14ac:dyDescent="0.2">
      <c r="E165" s="5" t="s">
        <v>1743</v>
      </c>
      <c r="G165" s="5" t="s">
        <v>1535</v>
      </c>
      <c r="H165" s="9" t="s">
        <v>1536</v>
      </c>
      <c r="I165" s="22">
        <v>0</v>
      </c>
      <c r="J165" s="22">
        <v>0</v>
      </c>
      <c r="K165" s="12" t="s">
        <v>1765</v>
      </c>
      <c r="S165" s="27" t="s">
        <v>4171</v>
      </c>
      <c r="T165" s="12" t="s">
        <v>4378</v>
      </c>
    </row>
    <row r="166" spans="5:20" ht="12.95" customHeight="1" x14ac:dyDescent="0.2">
      <c r="E166" s="5" t="s">
        <v>1743</v>
      </c>
      <c r="G166" s="3" t="s">
        <v>1538</v>
      </c>
      <c r="H166" s="10" t="s">
        <v>1539</v>
      </c>
      <c r="I166" s="23">
        <f>SUM(I163:I165)</f>
        <v>0</v>
      </c>
      <c r="J166" s="23">
        <f>SUM(J163:J165)</f>
        <v>0</v>
      </c>
      <c r="K166" s="13" t="s">
        <v>1766</v>
      </c>
      <c r="S166" s="27" t="s">
        <v>4172</v>
      </c>
      <c r="T166" s="12" t="s">
        <v>4379</v>
      </c>
    </row>
    <row r="167" spans="5:20" ht="12.95" customHeight="1" x14ac:dyDescent="0.2">
      <c r="E167" s="5" t="s">
        <v>1743</v>
      </c>
      <c r="G167" s="3" t="s">
        <v>1541</v>
      </c>
      <c r="H167" s="10" t="s">
        <v>1542</v>
      </c>
      <c r="I167" s="23">
        <f>+I161+I166</f>
        <v>0</v>
      </c>
      <c r="J167" s="23">
        <f>+J161+J166</f>
        <v>5081139</v>
      </c>
      <c r="K167" s="13" t="s">
        <v>1767</v>
      </c>
      <c r="S167" s="27" t="s">
        <v>4173</v>
      </c>
      <c r="T167" s="12" t="s">
        <v>4380</v>
      </c>
    </row>
    <row r="168" spans="5:20" ht="12.95" customHeight="1" x14ac:dyDescent="0.2">
      <c r="E168" s="5" t="s">
        <v>1743</v>
      </c>
      <c r="G168" s="7" t="s">
        <v>1544</v>
      </c>
      <c r="H168" s="8" t="s">
        <v>1545</v>
      </c>
      <c r="I168" s="21"/>
      <c r="J168" s="21"/>
      <c r="K168" s="12" t="s">
        <v>1768</v>
      </c>
      <c r="S168" s="27" t="s">
        <v>4174</v>
      </c>
      <c r="T168" s="12" t="s">
        <v>4381</v>
      </c>
    </row>
    <row r="169" spans="5:20" ht="12.95" customHeight="1" x14ac:dyDescent="0.2">
      <c r="E169" s="5" t="s">
        <v>1743</v>
      </c>
      <c r="G169" s="5" t="s">
        <v>1547</v>
      </c>
      <c r="H169" s="9" t="s">
        <v>1548</v>
      </c>
      <c r="I169" s="22">
        <v>0</v>
      </c>
      <c r="J169" s="22">
        <v>507318</v>
      </c>
      <c r="K169" s="12" t="s">
        <v>1769</v>
      </c>
      <c r="S169" s="27" t="s">
        <v>4175</v>
      </c>
      <c r="T169" s="12" t="s">
        <v>4382</v>
      </c>
    </row>
    <row r="170" spans="5:20" ht="12.95" customHeight="1" x14ac:dyDescent="0.2">
      <c r="E170" s="5" t="s">
        <v>1743</v>
      </c>
      <c r="G170" s="5" t="s">
        <v>1550</v>
      </c>
      <c r="H170" s="9" t="s">
        <v>1551</v>
      </c>
      <c r="I170" s="22">
        <v>0</v>
      </c>
      <c r="J170" s="22">
        <f>246813+174346</f>
        <v>421159</v>
      </c>
      <c r="K170" s="12" t="s">
        <v>1770</v>
      </c>
      <c r="S170" s="27" t="s">
        <v>4176</v>
      </c>
      <c r="T170" s="12" t="s">
        <v>4383</v>
      </c>
    </row>
    <row r="171" spans="5:20" ht="12.95" customHeight="1" x14ac:dyDescent="0.2">
      <c r="E171" s="5" t="s">
        <v>1743</v>
      </c>
      <c r="G171" s="5" t="s">
        <v>1553</v>
      </c>
      <c r="H171" s="9" t="s">
        <v>1554</v>
      </c>
      <c r="I171" s="22">
        <v>0</v>
      </c>
      <c r="J171" s="22">
        <v>0</v>
      </c>
      <c r="K171" s="12" t="s">
        <v>1771</v>
      </c>
      <c r="S171" s="27" t="s">
        <v>4177</v>
      </c>
      <c r="T171" s="12" t="s">
        <v>4384</v>
      </c>
    </row>
    <row r="172" spans="5:20" ht="12.95" customHeight="1" x14ac:dyDescent="0.2">
      <c r="E172" s="5" t="s">
        <v>1743</v>
      </c>
      <c r="G172" s="5" t="s">
        <v>1556</v>
      </c>
      <c r="H172" s="9" t="s">
        <v>1557</v>
      </c>
      <c r="I172" s="22">
        <v>0</v>
      </c>
      <c r="J172" s="22">
        <v>0</v>
      </c>
      <c r="K172" s="12" t="s">
        <v>1772</v>
      </c>
      <c r="S172" s="27" t="s">
        <v>4178</v>
      </c>
      <c r="T172" s="12" t="s">
        <v>4385</v>
      </c>
    </row>
    <row r="173" spans="5:20" ht="12.95" customHeight="1" x14ac:dyDescent="0.2">
      <c r="E173" s="5" t="s">
        <v>1743</v>
      </c>
      <c r="G173" s="5" t="s">
        <v>1559</v>
      </c>
      <c r="H173" s="9" t="s">
        <v>1560</v>
      </c>
      <c r="I173" s="22">
        <v>0</v>
      </c>
      <c r="J173" s="22">
        <v>0</v>
      </c>
      <c r="K173" s="12" t="s">
        <v>1773</v>
      </c>
      <c r="S173" s="27" t="s">
        <v>4179</v>
      </c>
      <c r="T173" s="12" t="s">
        <v>4386</v>
      </c>
    </row>
    <row r="174" spans="5:20" ht="12.95" customHeight="1" x14ac:dyDescent="0.2">
      <c r="E174" s="5" t="s">
        <v>1743</v>
      </c>
      <c r="G174" s="5" t="s">
        <v>1562</v>
      </c>
      <c r="H174" s="9" t="s">
        <v>1563</v>
      </c>
      <c r="I174" s="22">
        <v>0</v>
      </c>
      <c r="J174" s="22">
        <v>0</v>
      </c>
      <c r="K174" s="12" t="s">
        <v>1774</v>
      </c>
      <c r="S174" s="27" t="s">
        <v>4180</v>
      </c>
      <c r="T174" s="12" t="s">
        <v>4387</v>
      </c>
    </row>
    <row r="175" spans="5:20" ht="12.95" customHeight="1" x14ac:dyDescent="0.2">
      <c r="E175" s="5" t="s">
        <v>1743</v>
      </c>
      <c r="G175" s="5" t="s">
        <v>1565</v>
      </c>
      <c r="H175" s="9" t="s">
        <v>1566</v>
      </c>
      <c r="I175" s="22">
        <v>0</v>
      </c>
      <c r="J175" s="22">
        <v>0</v>
      </c>
      <c r="K175" s="12" t="s">
        <v>1775</v>
      </c>
      <c r="S175" s="27" t="s">
        <v>4181</v>
      </c>
      <c r="T175" s="12" t="s">
        <v>4388</v>
      </c>
    </row>
    <row r="176" spans="5:20" ht="12.95" customHeight="1" x14ac:dyDescent="0.2">
      <c r="E176" s="5" t="s">
        <v>1743</v>
      </c>
      <c r="G176" s="5" t="s">
        <v>1568</v>
      </c>
      <c r="H176" s="9" t="s">
        <v>1569</v>
      </c>
      <c r="I176" s="22">
        <v>0</v>
      </c>
      <c r="J176" s="22">
        <v>0</v>
      </c>
      <c r="K176" s="12" t="s">
        <v>1776</v>
      </c>
      <c r="S176" s="27" t="s">
        <v>4182</v>
      </c>
      <c r="T176" s="12" t="s">
        <v>4389</v>
      </c>
    </row>
    <row r="177" spans="5:20" ht="12.95" customHeight="1" x14ac:dyDescent="0.2">
      <c r="E177" s="5" t="s">
        <v>1743</v>
      </c>
      <c r="G177" s="5" t="s">
        <v>1571</v>
      </c>
      <c r="H177" s="9" t="s">
        <v>1572</v>
      </c>
      <c r="I177" s="22">
        <v>0</v>
      </c>
      <c r="J177" s="22">
        <v>0</v>
      </c>
      <c r="K177" s="12" t="s">
        <v>1777</v>
      </c>
      <c r="S177" s="27" t="s">
        <v>4183</v>
      </c>
      <c r="T177" s="12" t="s">
        <v>4390</v>
      </c>
    </row>
    <row r="178" spans="5:20" ht="12.95" customHeight="1" x14ac:dyDescent="0.2">
      <c r="E178" s="5" t="s">
        <v>1743</v>
      </c>
      <c r="G178" s="5" t="s">
        <v>1574</v>
      </c>
      <c r="H178" s="9" t="s">
        <v>1575</v>
      </c>
      <c r="I178" s="22">
        <v>0</v>
      </c>
      <c r="J178" s="22">
        <v>0</v>
      </c>
      <c r="K178" s="12" t="s">
        <v>1778</v>
      </c>
      <c r="S178" s="27" t="s">
        <v>4184</v>
      </c>
      <c r="T178" s="12" t="s">
        <v>4391</v>
      </c>
    </row>
    <row r="179" spans="5:20" ht="12.95" customHeight="1" x14ac:dyDescent="0.2">
      <c r="E179" s="5" t="s">
        <v>1743</v>
      </c>
      <c r="G179" s="5" t="s">
        <v>1577</v>
      </c>
      <c r="H179" s="9" t="s">
        <v>1578</v>
      </c>
      <c r="I179" s="22">
        <v>0</v>
      </c>
      <c r="J179" s="22">
        <v>0</v>
      </c>
      <c r="K179" s="12" t="s">
        <v>1779</v>
      </c>
      <c r="S179" s="27" t="s">
        <v>4185</v>
      </c>
      <c r="T179" s="12" t="s">
        <v>4392</v>
      </c>
    </row>
    <row r="180" spans="5:20" ht="12.95" customHeight="1" x14ac:dyDescent="0.2">
      <c r="E180" s="5" t="s">
        <v>1743</v>
      </c>
      <c r="G180" s="5" t="s">
        <v>1580</v>
      </c>
      <c r="H180" s="9" t="s">
        <v>1581</v>
      </c>
      <c r="I180" s="22">
        <v>0</v>
      </c>
      <c r="J180" s="22">
        <v>0</v>
      </c>
      <c r="K180" s="12" t="s">
        <v>1780</v>
      </c>
      <c r="S180" s="27" t="s">
        <v>4186</v>
      </c>
      <c r="T180" s="12" t="s">
        <v>4393</v>
      </c>
    </row>
    <row r="181" spans="5:20" ht="12.95" customHeight="1" x14ac:dyDescent="0.2">
      <c r="E181" s="5" t="s">
        <v>1743</v>
      </c>
      <c r="G181" s="5" t="s">
        <v>1583</v>
      </c>
      <c r="H181" s="9" t="s">
        <v>1584</v>
      </c>
      <c r="I181" s="22">
        <v>0</v>
      </c>
      <c r="J181" s="22">
        <v>0</v>
      </c>
      <c r="K181" s="12" t="s">
        <v>1781</v>
      </c>
      <c r="S181" s="27" t="s">
        <v>4187</v>
      </c>
      <c r="T181" s="12" t="s">
        <v>4394</v>
      </c>
    </row>
    <row r="182" spans="5:20" ht="12.95" customHeight="1" x14ac:dyDescent="0.2">
      <c r="E182" s="5" t="s">
        <v>1743</v>
      </c>
      <c r="G182" s="5" t="s">
        <v>1586</v>
      </c>
      <c r="H182" s="9" t="s">
        <v>1587</v>
      </c>
      <c r="I182" s="22">
        <v>0</v>
      </c>
      <c r="J182" s="22">
        <v>0</v>
      </c>
      <c r="K182" s="12" t="s">
        <v>1782</v>
      </c>
      <c r="S182" s="27" t="s">
        <v>4188</v>
      </c>
      <c r="T182" s="12" t="s">
        <v>4395</v>
      </c>
    </row>
    <row r="183" spans="5:20" ht="12.95" customHeight="1" x14ac:dyDescent="0.2">
      <c r="E183" s="5" t="s">
        <v>1743</v>
      </c>
      <c r="G183" s="5" t="s">
        <v>1589</v>
      </c>
      <c r="H183" s="9" t="s">
        <v>1590</v>
      </c>
      <c r="I183" s="22">
        <v>0</v>
      </c>
      <c r="J183" s="22">
        <v>217844</v>
      </c>
      <c r="K183" s="12" t="s">
        <v>1783</v>
      </c>
      <c r="S183" s="27" t="s">
        <v>4189</v>
      </c>
      <c r="T183" s="12" t="s">
        <v>4396</v>
      </c>
    </row>
    <row r="184" spans="5:20" ht="12.95" customHeight="1" x14ac:dyDescent="0.2">
      <c r="E184" s="5" t="s">
        <v>1743</v>
      </c>
      <c r="G184" s="5" t="s">
        <v>1592</v>
      </c>
      <c r="H184" s="9" t="s">
        <v>1593</v>
      </c>
      <c r="I184" s="22">
        <v>0</v>
      </c>
      <c r="J184" s="22">
        <v>0</v>
      </c>
      <c r="K184" s="12" t="s">
        <v>1784</v>
      </c>
      <c r="S184" s="27" t="s">
        <v>4190</v>
      </c>
      <c r="T184" s="12" t="s">
        <v>4397</v>
      </c>
    </row>
    <row r="185" spans="5:20" ht="12.95" customHeight="1" x14ac:dyDescent="0.2">
      <c r="E185" s="5" t="s">
        <v>1743</v>
      </c>
      <c r="G185" s="5" t="s">
        <v>1595</v>
      </c>
      <c r="H185" s="9" t="s">
        <v>1596</v>
      </c>
      <c r="I185" s="22">
        <v>0</v>
      </c>
      <c r="J185" s="22">
        <v>0</v>
      </c>
      <c r="K185" s="12" t="s">
        <v>1785</v>
      </c>
      <c r="S185" s="27" t="s">
        <v>4191</v>
      </c>
      <c r="T185" s="12" t="s">
        <v>4398</v>
      </c>
    </row>
    <row r="186" spans="5:20" ht="12.95" customHeight="1" x14ac:dyDescent="0.2">
      <c r="E186" s="5" t="s">
        <v>1743</v>
      </c>
      <c r="G186" s="3" t="s">
        <v>1598</v>
      </c>
      <c r="H186" s="10" t="s">
        <v>1599</v>
      </c>
      <c r="I186" s="23">
        <f>SUM(I169:I185)</f>
        <v>0</v>
      </c>
      <c r="J186" s="23">
        <f>SUM(J169:J185)</f>
        <v>1146321</v>
      </c>
      <c r="K186" s="13" t="s">
        <v>1786</v>
      </c>
      <c r="S186" s="27" t="s">
        <v>4192</v>
      </c>
      <c r="T186" s="12" t="s">
        <v>4399</v>
      </c>
    </row>
    <row r="187" spans="5:20" ht="12.95" customHeight="1" x14ac:dyDescent="0.2">
      <c r="E187" s="5" t="s">
        <v>1743</v>
      </c>
      <c r="G187" s="7" t="s">
        <v>1601</v>
      </c>
      <c r="H187" s="8" t="s">
        <v>1602</v>
      </c>
      <c r="I187" s="21"/>
      <c r="J187" s="21"/>
      <c r="K187" s="12" t="s">
        <v>1787</v>
      </c>
      <c r="S187" s="27" t="s">
        <v>4193</v>
      </c>
      <c r="T187" s="12" t="s">
        <v>4400</v>
      </c>
    </row>
    <row r="188" spans="5:20" ht="12.95" customHeight="1" x14ac:dyDescent="0.2">
      <c r="E188" s="5" t="s">
        <v>1743</v>
      </c>
      <c r="G188" s="5" t="s">
        <v>1604</v>
      </c>
      <c r="H188" s="9" t="s">
        <v>1605</v>
      </c>
      <c r="I188" s="22">
        <v>0</v>
      </c>
      <c r="J188" s="22">
        <v>0</v>
      </c>
      <c r="K188" s="12" t="s">
        <v>1788</v>
      </c>
      <c r="S188" s="27" t="s">
        <v>4194</v>
      </c>
      <c r="T188" s="12" t="s">
        <v>4401</v>
      </c>
    </row>
    <row r="189" spans="5:20" ht="12.95" customHeight="1" x14ac:dyDescent="0.2">
      <c r="E189" s="5" t="s">
        <v>1743</v>
      </c>
      <c r="G189" s="5" t="s">
        <v>1607</v>
      </c>
      <c r="H189" s="9" t="s">
        <v>1608</v>
      </c>
      <c r="I189" s="22">
        <v>0</v>
      </c>
      <c r="J189" s="22">
        <v>0</v>
      </c>
      <c r="K189" s="12" t="s">
        <v>1789</v>
      </c>
      <c r="S189" s="27" t="s">
        <v>4195</v>
      </c>
      <c r="T189" s="12" t="s">
        <v>4402</v>
      </c>
    </row>
    <row r="190" spans="5:20" ht="12.95" customHeight="1" x14ac:dyDescent="0.2">
      <c r="E190" s="5" t="s">
        <v>1743</v>
      </c>
      <c r="G190" s="5" t="s">
        <v>1610</v>
      </c>
      <c r="H190" s="9" t="s">
        <v>1611</v>
      </c>
      <c r="I190" s="22">
        <v>0</v>
      </c>
      <c r="J190" s="22">
        <v>0</v>
      </c>
      <c r="K190" s="12" t="s">
        <v>1790</v>
      </c>
      <c r="S190" s="27" t="s">
        <v>4196</v>
      </c>
      <c r="T190" s="12" t="s">
        <v>4403</v>
      </c>
    </row>
    <row r="191" spans="5:20" ht="12.95" customHeight="1" x14ac:dyDescent="0.2">
      <c r="E191" s="5" t="s">
        <v>1743</v>
      </c>
      <c r="G191" s="3" t="s">
        <v>1613</v>
      </c>
      <c r="H191" s="10" t="s">
        <v>1614</v>
      </c>
      <c r="I191" s="23">
        <f>SUM(I188:I190)</f>
        <v>0</v>
      </c>
      <c r="J191" s="23">
        <f>SUM(J188:J190)</f>
        <v>0</v>
      </c>
      <c r="K191" s="13" t="s">
        <v>1791</v>
      </c>
      <c r="S191" s="27" t="s">
        <v>4197</v>
      </c>
      <c r="T191" s="12" t="s">
        <v>4404</v>
      </c>
    </row>
    <row r="192" spans="5:20" ht="12.95" customHeight="1" x14ac:dyDescent="0.2">
      <c r="E192" s="5" t="s">
        <v>1743</v>
      </c>
      <c r="G192" s="3" t="s">
        <v>1616</v>
      </c>
      <c r="H192" s="10" t="s">
        <v>1617</v>
      </c>
      <c r="I192" s="23">
        <f>+I186+I191</f>
        <v>0</v>
      </c>
      <c r="J192" s="23">
        <f>+J186+J191</f>
        <v>1146321</v>
      </c>
      <c r="K192" s="13" t="s">
        <v>1792</v>
      </c>
      <c r="S192" s="27" t="s">
        <v>4198</v>
      </c>
      <c r="T192" s="12" t="s">
        <v>4405</v>
      </c>
    </row>
    <row r="193" spans="5:20" ht="12.95" customHeight="1" x14ac:dyDescent="0.2">
      <c r="E193" s="5" t="s">
        <v>1743</v>
      </c>
      <c r="G193" s="7" t="s">
        <v>1619</v>
      </c>
      <c r="H193" s="8" t="s">
        <v>1620</v>
      </c>
      <c r="I193" s="21"/>
      <c r="J193" s="21"/>
      <c r="K193" s="12" t="s">
        <v>1793</v>
      </c>
      <c r="S193" s="27" t="s">
        <v>4199</v>
      </c>
      <c r="T193" s="12" t="s">
        <v>4406</v>
      </c>
    </row>
    <row r="194" spans="5:20" ht="12.95" customHeight="1" x14ac:dyDescent="0.2">
      <c r="E194" s="5" t="s">
        <v>1743</v>
      </c>
      <c r="G194" s="3" t="s">
        <v>1622</v>
      </c>
      <c r="H194" s="10" t="s">
        <v>1623</v>
      </c>
      <c r="I194" s="23">
        <f>+I167-(I192*$I$1)</f>
        <v>0</v>
      </c>
      <c r="J194" s="23">
        <f>+J167-(J192*$I$1)</f>
        <v>3934818</v>
      </c>
      <c r="K194" s="13" t="s">
        <v>1794</v>
      </c>
      <c r="S194" s="27" t="s">
        <v>4200</v>
      </c>
      <c r="T194" s="12" t="s">
        <v>4407</v>
      </c>
    </row>
    <row r="195" spans="5:20" ht="12.95" customHeight="1" x14ac:dyDescent="0.2">
      <c r="E195" s="5" t="s">
        <v>1743</v>
      </c>
      <c r="G195" s="5" t="s">
        <v>1625</v>
      </c>
      <c r="H195" s="9" t="s">
        <v>1626</v>
      </c>
      <c r="I195" s="22">
        <v>0</v>
      </c>
      <c r="J195" s="22">
        <v>0</v>
      </c>
      <c r="K195" s="12" t="s">
        <v>1795</v>
      </c>
      <c r="S195" s="27" t="s">
        <v>4201</v>
      </c>
      <c r="T195" s="12" t="s">
        <v>4408</v>
      </c>
    </row>
    <row r="196" spans="5:20" ht="12.95" customHeight="1" x14ac:dyDescent="0.2">
      <c r="E196" s="5" t="s">
        <v>1743</v>
      </c>
      <c r="G196" s="3" t="s">
        <v>1628</v>
      </c>
      <c r="H196" s="10" t="s">
        <v>1629</v>
      </c>
      <c r="I196" s="23">
        <f>+I194-(I195*$I$1)</f>
        <v>0</v>
      </c>
      <c r="J196" s="23">
        <f>+J194-(J195*$I$1)</f>
        <v>3934818</v>
      </c>
      <c r="K196" s="13" t="s">
        <v>1796</v>
      </c>
      <c r="S196" s="27" t="s">
        <v>4202</v>
      </c>
      <c r="T196" s="12" t="s">
        <v>4409</v>
      </c>
    </row>
    <row r="197" spans="5:20" ht="12.95" customHeight="1" x14ac:dyDescent="0.2">
      <c r="E197" s="5" t="s">
        <v>1743</v>
      </c>
      <c r="G197" s="5" t="s">
        <v>1631</v>
      </c>
      <c r="H197" s="9" t="s">
        <v>1632</v>
      </c>
      <c r="I197" s="22">
        <v>0</v>
      </c>
      <c r="J197" s="22">
        <v>0</v>
      </c>
      <c r="K197" s="12" t="s">
        <v>1797</v>
      </c>
      <c r="S197" s="27" t="s">
        <v>5656</v>
      </c>
      <c r="T197" s="12" t="s">
        <v>4410</v>
      </c>
    </row>
    <row r="198" spans="5:20" ht="12.95" customHeight="1" x14ac:dyDescent="0.2">
      <c r="E198" s="5" t="s">
        <v>1743</v>
      </c>
      <c r="G198" s="5" t="s">
        <v>1634</v>
      </c>
      <c r="H198" s="9" t="s">
        <v>1635</v>
      </c>
      <c r="I198" s="22">
        <v>0</v>
      </c>
      <c r="J198" s="22">
        <v>0</v>
      </c>
      <c r="K198" s="12" t="s">
        <v>1798</v>
      </c>
      <c r="S198" s="27" t="s">
        <v>4203</v>
      </c>
      <c r="T198" s="12" t="s">
        <v>4411</v>
      </c>
    </row>
    <row r="199" spans="5:20" ht="12.95" customHeight="1" x14ac:dyDescent="0.2">
      <c r="E199" s="5" t="s">
        <v>1743</v>
      </c>
      <c r="G199" s="3" t="s">
        <v>1637</v>
      </c>
      <c r="H199" s="10" t="s">
        <v>1638</v>
      </c>
      <c r="I199" s="23">
        <f>SUM(I196:I198)</f>
        <v>0</v>
      </c>
      <c r="J199" s="23">
        <f>SUM(J196:J198)</f>
        <v>3934818</v>
      </c>
      <c r="K199" s="13" t="s">
        <v>1799</v>
      </c>
      <c r="S199" s="27" t="s">
        <v>4204</v>
      </c>
      <c r="T199" s="12" t="s">
        <v>4412</v>
      </c>
    </row>
    <row r="200" spans="5:20" ht="12.95" customHeight="1" x14ac:dyDescent="0.2">
      <c r="E200" s="5" t="s">
        <v>1743</v>
      </c>
      <c r="G200" s="7" t="s">
        <v>1640</v>
      </c>
      <c r="H200" s="8" t="s">
        <v>1641</v>
      </c>
      <c r="I200" s="21"/>
      <c r="J200" s="21"/>
      <c r="K200" s="12" t="s">
        <v>1800</v>
      </c>
      <c r="S200" s="27" t="s">
        <v>4205</v>
      </c>
      <c r="T200" s="12" t="s">
        <v>4413</v>
      </c>
    </row>
    <row r="201" spans="5:20" ht="12.95" customHeight="1" x14ac:dyDescent="0.2">
      <c r="E201" s="5" t="s">
        <v>1743</v>
      </c>
      <c r="G201" s="5" t="s">
        <v>1643</v>
      </c>
      <c r="H201" s="9" t="s">
        <v>1644</v>
      </c>
      <c r="I201" s="22">
        <v>0</v>
      </c>
      <c r="J201" s="22">
        <v>0</v>
      </c>
      <c r="K201" s="12" t="s">
        <v>1801</v>
      </c>
      <c r="S201" s="27" t="s">
        <v>4206</v>
      </c>
      <c r="T201" s="12" t="s">
        <v>4414</v>
      </c>
    </row>
    <row r="202" spans="5:20" ht="12.95" customHeight="1" x14ac:dyDescent="0.2">
      <c r="E202" s="5" t="s">
        <v>1743</v>
      </c>
      <c r="G202" s="5" t="s">
        <v>1646</v>
      </c>
      <c r="H202" s="9" t="s">
        <v>1647</v>
      </c>
      <c r="I202" s="22">
        <v>0</v>
      </c>
      <c r="J202" s="22">
        <v>0</v>
      </c>
      <c r="K202" s="12" t="s">
        <v>1802</v>
      </c>
      <c r="S202" s="27" t="s">
        <v>4207</v>
      </c>
      <c r="T202" s="12" t="s">
        <v>4415</v>
      </c>
    </row>
    <row r="203" spans="5:20" ht="12.95" customHeight="1" x14ac:dyDescent="0.2">
      <c r="E203" s="5" t="s">
        <v>1743</v>
      </c>
      <c r="G203" s="5" t="s">
        <v>1649</v>
      </c>
      <c r="H203" s="9" t="s">
        <v>1650</v>
      </c>
      <c r="I203" s="22">
        <v>0</v>
      </c>
      <c r="J203" s="22">
        <v>0</v>
      </c>
      <c r="K203" s="12" t="s">
        <v>1803</v>
      </c>
      <c r="S203" s="27" t="s">
        <v>4208</v>
      </c>
      <c r="T203" s="12" t="s">
        <v>4416</v>
      </c>
    </row>
    <row r="204" spans="5:20" ht="12.95" customHeight="1" x14ac:dyDescent="0.2">
      <c r="E204" s="5" t="s">
        <v>1743</v>
      </c>
      <c r="G204" s="5" t="s">
        <v>1652</v>
      </c>
      <c r="H204" s="9" t="s">
        <v>1653</v>
      </c>
      <c r="I204" s="22">
        <v>0</v>
      </c>
      <c r="J204" s="22">
        <v>0</v>
      </c>
      <c r="K204" s="12" t="s">
        <v>1804</v>
      </c>
      <c r="S204" s="27" t="s">
        <v>4209</v>
      </c>
      <c r="T204" s="12" t="s">
        <v>4417</v>
      </c>
    </row>
    <row r="205" spans="5:20" ht="12.95" customHeight="1" x14ac:dyDescent="0.2">
      <c r="E205" s="5" t="s">
        <v>1743</v>
      </c>
      <c r="G205" s="5" t="s">
        <v>1655</v>
      </c>
      <c r="H205" s="9" t="s">
        <v>1656</v>
      </c>
      <c r="I205" s="22">
        <v>0</v>
      </c>
      <c r="J205" s="22">
        <v>0</v>
      </c>
      <c r="K205" s="12" t="s">
        <v>1805</v>
      </c>
      <c r="S205" s="27" t="s">
        <v>4210</v>
      </c>
      <c r="T205" s="12" t="s">
        <v>4418</v>
      </c>
    </row>
    <row r="206" spans="5:20" ht="12.95" customHeight="1" x14ac:dyDescent="0.2">
      <c r="E206" s="5" t="s">
        <v>1743</v>
      </c>
      <c r="G206" s="5" t="s">
        <v>1658</v>
      </c>
      <c r="H206" s="9" t="s">
        <v>1659</v>
      </c>
      <c r="I206" s="22">
        <v>0</v>
      </c>
      <c r="J206" s="22">
        <v>0</v>
      </c>
      <c r="K206" s="12" t="s">
        <v>1806</v>
      </c>
      <c r="S206" s="27" t="s">
        <v>4211</v>
      </c>
      <c r="T206" s="12" t="s">
        <v>4419</v>
      </c>
    </row>
    <row r="207" spans="5:20" ht="12.95" customHeight="1" x14ac:dyDescent="0.2">
      <c r="E207" s="5" t="s">
        <v>1743</v>
      </c>
      <c r="G207" s="5" t="s">
        <v>1661</v>
      </c>
      <c r="H207" s="9" t="s">
        <v>1662</v>
      </c>
      <c r="I207" s="22">
        <v>0</v>
      </c>
      <c r="J207" s="22">
        <v>0</v>
      </c>
      <c r="K207" s="12" t="s">
        <v>1807</v>
      </c>
      <c r="S207" s="27" t="s">
        <v>4212</v>
      </c>
      <c r="T207" s="12" t="s">
        <v>4420</v>
      </c>
    </row>
    <row r="208" spans="5:20" ht="12.95" customHeight="1" x14ac:dyDescent="0.2">
      <c r="E208" s="5" t="s">
        <v>1743</v>
      </c>
      <c r="G208" s="5" t="s">
        <v>1664</v>
      </c>
      <c r="H208" s="9" t="s">
        <v>1665</v>
      </c>
      <c r="I208" s="22">
        <v>0</v>
      </c>
      <c r="J208" s="22">
        <v>0</v>
      </c>
      <c r="K208" s="12" t="s">
        <v>1808</v>
      </c>
      <c r="S208" s="27" t="s">
        <v>4213</v>
      </c>
      <c r="T208" s="12" t="s">
        <v>4421</v>
      </c>
    </row>
    <row r="209" spans="4:20" ht="12.95" customHeight="1" x14ac:dyDescent="0.2">
      <c r="E209" s="5" t="s">
        <v>1743</v>
      </c>
      <c r="G209" s="5" t="s">
        <v>1667</v>
      </c>
      <c r="H209" s="9" t="s">
        <v>1668</v>
      </c>
      <c r="I209" s="22">
        <v>0</v>
      </c>
      <c r="J209" s="22">
        <v>0</v>
      </c>
      <c r="K209" s="12" t="s">
        <v>1809</v>
      </c>
      <c r="S209" s="27" t="s">
        <v>4214</v>
      </c>
      <c r="T209" s="12" t="s">
        <v>4422</v>
      </c>
    </row>
    <row r="210" spans="4:20" ht="12.95" customHeight="1" x14ac:dyDescent="0.2">
      <c r="E210" s="5" t="s">
        <v>1743</v>
      </c>
      <c r="G210" s="3" t="s">
        <v>1670</v>
      </c>
      <c r="H210" s="10" t="s">
        <v>1671</v>
      </c>
      <c r="I210" s="23">
        <f>+I199+SUM(I201:I209)</f>
        <v>0</v>
      </c>
      <c r="J210" s="23">
        <f>+J199+SUM(J201:J209)</f>
        <v>3934818</v>
      </c>
      <c r="K210" s="13" t="s">
        <v>1810</v>
      </c>
      <c r="S210" s="27" t="s">
        <v>4215</v>
      </c>
      <c r="T210" s="12" t="s">
        <v>4423</v>
      </c>
    </row>
    <row r="211" spans="4:20" ht="12.95" customHeight="1" x14ac:dyDescent="0.2">
      <c r="D211" s="5" t="s">
        <v>1811</v>
      </c>
      <c r="E211" s="5" t="s">
        <v>1812</v>
      </c>
      <c r="F211" s="18" t="s">
        <v>5660</v>
      </c>
      <c r="G211" s="7" t="s">
        <v>4652</v>
      </c>
      <c r="H211" s="8" t="s">
        <v>4653</v>
      </c>
      <c r="I211" s="21"/>
      <c r="J211" s="21"/>
      <c r="K211" s="12" t="s">
        <v>1813</v>
      </c>
      <c r="S211" s="27" t="s">
        <v>4216</v>
      </c>
      <c r="T211" s="12" t="s">
        <v>4424</v>
      </c>
    </row>
    <row r="212" spans="4:20" ht="12.95" customHeight="1" x14ac:dyDescent="0.2">
      <c r="E212" s="5" t="s">
        <v>1812</v>
      </c>
      <c r="G212" s="5" t="s">
        <v>4655</v>
      </c>
      <c r="H212" s="9" t="s">
        <v>4656</v>
      </c>
      <c r="I212" s="22">
        <v>0</v>
      </c>
      <c r="J212" s="22">
        <v>0</v>
      </c>
      <c r="K212" s="12" t="s">
        <v>1814</v>
      </c>
      <c r="S212" s="27" t="s">
        <v>4217</v>
      </c>
      <c r="T212" s="12" t="s">
        <v>4425</v>
      </c>
    </row>
    <row r="213" spans="4:20" ht="12.95" customHeight="1" x14ac:dyDescent="0.2">
      <c r="E213" s="5" t="s">
        <v>1812</v>
      </c>
      <c r="G213" s="5" t="s">
        <v>4658</v>
      </c>
      <c r="H213" s="9" t="s">
        <v>4659</v>
      </c>
      <c r="I213" s="22">
        <v>0</v>
      </c>
      <c r="J213" s="22">
        <v>0</v>
      </c>
      <c r="K213" s="12" t="s">
        <v>1815</v>
      </c>
      <c r="S213" s="27" t="s">
        <v>4218</v>
      </c>
      <c r="T213" s="12" t="s">
        <v>4426</v>
      </c>
    </row>
    <row r="214" spans="4:20" ht="12.95" customHeight="1" x14ac:dyDescent="0.2">
      <c r="E214" s="5" t="s">
        <v>1812</v>
      </c>
      <c r="G214" s="5" t="s">
        <v>4661</v>
      </c>
      <c r="H214" s="9" t="s">
        <v>4662</v>
      </c>
      <c r="I214" s="22">
        <v>0</v>
      </c>
      <c r="J214" s="22">
        <v>0</v>
      </c>
      <c r="K214" s="12" t="s">
        <v>1816</v>
      </c>
      <c r="S214" s="27" t="s">
        <v>4219</v>
      </c>
      <c r="T214" s="12" t="s">
        <v>4427</v>
      </c>
    </row>
    <row r="215" spans="4:20" ht="12.95" customHeight="1" x14ac:dyDescent="0.2">
      <c r="E215" s="5" t="s">
        <v>1812</v>
      </c>
      <c r="G215" s="5" t="s">
        <v>4664</v>
      </c>
      <c r="H215" s="9" t="s">
        <v>4665</v>
      </c>
      <c r="I215" s="22">
        <v>0</v>
      </c>
      <c r="J215" s="22">
        <f>0</f>
        <v>0</v>
      </c>
      <c r="K215" s="12" t="s">
        <v>1817</v>
      </c>
      <c r="S215" s="27" t="s">
        <v>4220</v>
      </c>
      <c r="T215" s="12" t="s">
        <v>4428</v>
      </c>
    </row>
    <row r="216" spans="4:20" ht="12.95" customHeight="1" x14ac:dyDescent="0.2">
      <c r="E216" s="5" t="s">
        <v>1812</v>
      </c>
      <c r="G216" s="5" t="s">
        <v>4667</v>
      </c>
      <c r="H216" s="9" t="s">
        <v>4668</v>
      </c>
      <c r="I216" s="22">
        <v>0</v>
      </c>
      <c r="J216" s="22">
        <v>0</v>
      </c>
      <c r="K216" s="12" t="s">
        <v>1818</v>
      </c>
      <c r="S216" s="27" t="s">
        <v>4221</v>
      </c>
      <c r="T216" s="12" t="s">
        <v>4429</v>
      </c>
    </row>
    <row r="217" spans="4:20" ht="12.95" customHeight="1" x14ac:dyDescent="0.2">
      <c r="E217" s="5" t="s">
        <v>1812</v>
      </c>
      <c r="G217" s="5" t="s">
        <v>4670</v>
      </c>
      <c r="H217" s="9" t="s">
        <v>4671</v>
      </c>
      <c r="I217" s="22">
        <v>0</v>
      </c>
      <c r="J217" s="22">
        <v>0</v>
      </c>
      <c r="K217" s="12" t="s">
        <v>1819</v>
      </c>
      <c r="S217" s="27" t="s">
        <v>4222</v>
      </c>
      <c r="T217" s="12" t="s">
        <v>4430</v>
      </c>
    </row>
    <row r="218" spans="4:20" ht="12.95" customHeight="1" x14ac:dyDescent="0.2">
      <c r="E218" s="5" t="s">
        <v>1812</v>
      </c>
      <c r="G218" s="5" t="s">
        <v>4673</v>
      </c>
      <c r="H218" s="9" t="s">
        <v>4674</v>
      </c>
      <c r="I218" s="22">
        <v>0</v>
      </c>
      <c r="J218" s="22">
        <v>0</v>
      </c>
      <c r="K218" s="12" t="s">
        <v>1820</v>
      </c>
      <c r="S218" s="27" t="s">
        <v>4223</v>
      </c>
      <c r="T218" s="12" t="s">
        <v>4431</v>
      </c>
    </row>
    <row r="219" spans="4:20" ht="12.95" customHeight="1" x14ac:dyDescent="0.2">
      <c r="E219" s="5" t="s">
        <v>1812</v>
      </c>
      <c r="G219" s="5" t="s">
        <v>4676</v>
      </c>
      <c r="H219" s="9" t="s">
        <v>4677</v>
      </c>
      <c r="I219" s="22">
        <v>0</v>
      </c>
      <c r="J219" s="22">
        <v>0</v>
      </c>
      <c r="K219" s="12" t="s">
        <v>1821</v>
      </c>
      <c r="S219" s="27" t="s">
        <v>4224</v>
      </c>
      <c r="T219" s="12" t="s">
        <v>4432</v>
      </c>
    </row>
    <row r="220" spans="4:20" ht="12.95" customHeight="1" x14ac:dyDescent="0.2">
      <c r="E220" s="5" t="s">
        <v>1812</v>
      </c>
      <c r="G220" s="5" t="s">
        <v>4679</v>
      </c>
      <c r="H220" s="9" t="s">
        <v>4680</v>
      </c>
      <c r="I220" s="22">
        <v>0</v>
      </c>
      <c r="J220" s="22">
        <v>0</v>
      </c>
      <c r="K220" s="12" t="s">
        <v>1822</v>
      </c>
      <c r="S220" s="27" t="s">
        <v>4225</v>
      </c>
      <c r="T220" s="12" t="s">
        <v>4433</v>
      </c>
    </row>
    <row r="221" spans="4:20" ht="12.95" customHeight="1" x14ac:dyDescent="0.2">
      <c r="E221" s="5" t="s">
        <v>1812</v>
      </c>
      <c r="G221" s="5" t="s">
        <v>4682</v>
      </c>
      <c r="H221" s="9" t="s">
        <v>4683</v>
      </c>
      <c r="I221" s="22">
        <v>0</v>
      </c>
      <c r="J221" s="22">
        <v>0</v>
      </c>
      <c r="K221" s="12" t="s">
        <v>1823</v>
      </c>
      <c r="S221" s="27" t="s">
        <v>4226</v>
      </c>
      <c r="T221" s="12" t="s">
        <v>4434</v>
      </c>
    </row>
    <row r="222" spans="4:20" ht="12.95" customHeight="1" x14ac:dyDescent="0.2">
      <c r="E222" s="5" t="s">
        <v>1812</v>
      </c>
      <c r="G222" s="5" t="s">
        <v>4685</v>
      </c>
      <c r="H222" s="9" t="s">
        <v>4686</v>
      </c>
      <c r="I222" s="22">
        <v>0</v>
      </c>
      <c r="J222" s="22">
        <v>0</v>
      </c>
      <c r="K222" s="12" t="s">
        <v>1824</v>
      </c>
      <c r="S222" s="27" t="s">
        <v>4227</v>
      </c>
      <c r="T222" s="12" t="s">
        <v>4435</v>
      </c>
    </row>
    <row r="223" spans="4:20" ht="12.95" customHeight="1" x14ac:dyDescent="0.2">
      <c r="E223" s="5" t="s">
        <v>1812</v>
      </c>
      <c r="G223" s="5" t="s">
        <v>4688</v>
      </c>
      <c r="H223" s="9" t="s">
        <v>4689</v>
      </c>
      <c r="I223" s="22">
        <v>0</v>
      </c>
      <c r="J223" s="22">
        <v>0</v>
      </c>
      <c r="K223" s="12" t="s">
        <v>1825</v>
      </c>
      <c r="S223" s="27" t="s">
        <v>4228</v>
      </c>
      <c r="T223" s="12" t="s">
        <v>4436</v>
      </c>
    </row>
    <row r="224" spans="4:20" ht="12.95" customHeight="1" x14ac:dyDescent="0.2">
      <c r="E224" s="5" t="s">
        <v>1812</v>
      </c>
      <c r="G224" s="5" t="s">
        <v>4691</v>
      </c>
      <c r="H224" s="9" t="s">
        <v>4692</v>
      </c>
      <c r="I224" s="22">
        <v>0</v>
      </c>
      <c r="J224" s="22">
        <f>0</f>
        <v>0</v>
      </c>
      <c r="K224" s="12" t="s">
        <v>1826</v>
      </c>
      <c r="S224" s="27" t="s">
        <v>4229</v>
      </c>
      <c r="T224" s="12" t="s">
        <v>4437</v>
      </c>
    </row>
    <row r="225" spans="5:20" ht="12.95" customHeight="1" x14ac:dyDescent="0.2">
      <c r="E225" s="5" t="s">
        <v>1812</v>
      </c>
      <c r="G225" s="5" t="s">
        <v>4694</v>
      </c>
      <c r="H225" s="9" t="s">
        <v>4695</v>
      </c>
      <c r="I225" s="22">
        <v>0</v>
      </c>
      <c r="J225" s="22">
        <v>0</v>
      </c>
      <c r="K225" s="12" t="s">
        <v>1827</v>
      </c>
      <c r="S225" s="27" t="s">
        <v>4230</v>
      </c>
      <c r="T225" s="12" t="s">
        <v>4438</v>
      </c>
    </row>
    <row r="226" spans="5:20" ht="12.95" customHeight="1" x14ac:dyDescent="0.2">
      <c r="E226" s="5" t="s">
        <v>1812</v>
      </c>
      <c r="G226" s="3" t="s">
        <v>4697</v>
      </c>
      <c r="H226" s="10" t="s">
        <v>4698</v>
      </c>
      <c r="I226" s="23">
        <f>SUM(I212:I225)</f>
        <v>0</v>
      </c>
      <c r="J226" s="23">
        <f>SUM(J212:J225)</f>
        <v>0</v>
      </c>
      <c r="K226" s="13" t="s">
        <v>1828</v>
      </c>
      <c r="S226" s="27" t="s">
        <v>4231</v>
      </c>
      <c r="T226" s="12" t="s">
        <v>4439</v>
      </c>
    </row>
    <row r="227" spans="5:20" ht="12.95" customHeight="1" x14ac:dyDescent="0.2">
      <c r="E227" s="5" t="s">
        <v>1812</v>
      </c>
      <c r="G227" s="5" t="s">
        <v>4700</v>
      </c>
      <c r="H227" s="9" t="s">
        <v>4701</v>
      </c>
      <c r="I227" s="22">
        <v>0</v>
      </c>
      <c r="J227" s="22">
        <v>0</v>
      </c>
      <c r="K227" s="12" t="s">
        <v>1829</v>
      </c>
      <c r="S227" s="27" t="s">
        <v>4232</v>
      </c>
      <c r="T227" s="12" t="s">
        <v>4440</v>
      </c>
    </row>
    <row r="228" spans="5:20" ht="12.95" customHeight="1" x14ac:dyDescent="0.2">
      <c r="E228" s="5" t="s">
        <v>1812</v>
      </c>
      <c r="G228" s="3" t="s">
        <v>4703</v>
      </c>
      <c r="H228" s="10" t="s">
        <v>4704</v>
      </c>
      <c r="I228" s="23">
        <f>+I226-(I227*$I$1)</f>
        <v>0</v>
      </c>
      <c r="J228" s="23">
        <f>+J226-(J227*$I$1)</f>
        <v>0</v>
      </c>
      <c r="K228" s="13" t="s">
        <v>1830</v>
      </c>
      <c r="S228" s="27" t="s">
        <v>4233</v>
      </c>
      <c r="T228" s="12" t="s">
        <v>4441</v>
      </c>
    </row>
    <row r="229" spans="5:20" ht="12.95" customHeight="1" x14ac:dyDescent="0.2">
      <c r="E229" s="5" t="s">
        <v>1812</v>
      </c>
      <c r="G229" s="7" t="s">
        <v>4706</v>
      </c>
      <c r="H229" s="8" t="s">
        <v>4707</v>
      </c>
      <c r="I229" s="21"/>
      <c r="J229" s="21"/>
      <c r="K229" s="12" t="s">
        <v>1831</v>
      </c>
      <c r="S229" s="27" t="s">
        <v>4234</v>
      </c>
      <c r="T229" s="12" t="s">
        <v>4442</v>
      </c>
    </row>
    <row r="230" spans="5:20" ht="12.95" customHeight="1" x14ac:dyDescent="0.2">
      <c r="E230" s="5" t="s">
        <v>1812</v>
      </c>
      <c r="G230" s="5" t="s">
        <v>4709</v>
      </c>
      <c r="H230" s="9" t="s">
        <v>4710</v>
      </c>
      <c r="I230" s="22">
        <v>0</v>
      </c>
      <c r="J230" s="22">
        <v>0</v>
      </c>
      <c r="K230" s="12" t="s">
        <v>1832</v>
      </c>
      <c r="S230" s="27" t="s">
        <v>4235</v>
      </c>
      <c r="T230" s="12" t="s">
        <v>4443</v>
      </c>
    </row>
    <row r="231" spans="5:20" ht="12.95" customHeight="1" x14ac:dyDescent="0.2">
      <c r="E231" s="5" t="s">
        <v>1812</v>
      </c>
      <c r="G231" s="5" t="s">
        <v>4712</v>
      </c>
      <c r="H231" s="9" t="s">
        <v>1533</v>
      </c>
      <c r="I231" s="22">
        <v>0</v>
      </c>
      <c r="J231" s="22">
        <v>0</v>
      </c>
      <c r="K231" s="12" t="s">
        <v>1833</v>
      </c>
      <c r="S231" s="27" t="s">
        <v>4236</v>
      </c>
      <c r="T231" s="12" t="s">
        <v>4444</v>
      </c>
    </row>
    <row r="232" spans="5:20" ht="12.95" customHeight="1" x14ac:dyDescent="0.2">
      <c r="E232" s="5" t="s">
        <v>1812</v>
      </c>
      <c r="G232" s="5" t="s">
        <v>1535</v>
      </c>
      <c r="H232" s="9" t="s">
        <v>1536</v>
      </c>
      <c r="I232" s="22">
        <v>0</v>
      </c>
      <c r="J232" s="22">
        <v>0</v>
      </c>
      <c r="K232" s="12" t="s">
        <v>1834</v>
      </c>
      <c r="S232" s="27" t="s">
        <v>4237</v>
      </c>
      <c r="T232" s="12" t="s">
        <v>4445</v>
      </c>
    </row>
    <row r="233" spans="5:20" ht="12.95" customHeight="1" x14ac:dyDescent="0.2">
      <c r="E233" s="5" t="s">
        <v>1812</v>
      </c>
      <c r="G233" s="3" t="s">
        <v>1538</v>
      </c>
      <c r="H233" s="10" t="s">
        <v>1539</v>
      </c>
      <c r="I233" s="23">
        <f>SUM(I230:I232)</f>
        <v>0</v>
      </c>
      <c r="J233" s="23">
        <f>SUM(J230:J232)</f>
        <v>0</v>
      </c>
      <c r="K233" s="13" t="s">
        <v>1835</v>
      </c>
      <c r="S233" s="27" t="s">
        <v>4238</v>
      </c>
      <c r="T233" s="12" t="s">
        <v>4446</v>
      </c>
    </row>
    <row r="234" spans="5:20" ht="12.95" customHeight="1" x14ac:dyDescent="0.2">
      <c r="E234" s="5" t="s">
        <v>1812</v>
      </c>
      <c r="G234" s="3" t="s">
        <v>1541</v>
      </c>
      <c r="H234" s="10" t="s">
        <v>1542</v>
      </c>
      <c r="I234" s="23">
        <f>+I228+I233</f>
        <v>0</v>
      </c>
      <c r="J234" s="23">
        <f>+J228+J233</f>
        <v>0</v>
      </c>
      <c r="K234" s="13" t="s">
        <v>1836</v>
      </c>
      <c r="S234" s="27" t="s">
        <v>4239</v>
      </c>
      <c r="T234" s="12" t="s">
        <v>4447</v>
      </c>
    </row>
    <row r="235" spans="5:20" ht="12.95" customHeight="1" x14ac:dyDescent="0.2">
      <c r="E235" s="5" t="s">
        <v>1812</v>
      </c>
      <c r="G235" s="7" t="s">
        <v>1544</v>
      </c>
      <c r="H235" s="8" t="s">
        <v>1545</v>
      </c>
      <c r="I235" s="21"/>
      <c r="J235" s="21"/>
      <c r="K235" s="12" t="s">
        <v>1837</v>
      </c>
      <c r="S235" s="27" t="s">
        <v>4240</v>
      </c>
      <c r="T235" s="12" t="s">
        <v>4448</v>
      </c>
    </row>
    <row r="236" spans="5:20" ht="12.95" customHeight="1" x14ac:dyDescent="0.2">
      <c r="E236" s="5" t="s">
        <v>1812</v>
      </c>
      <c r="G236" s="5" t="s">
        <v>1547</v>
      </c>
      <c r="H236" s="9" t="s">
        <v>1548</v>
      </c>
      <c r="I236" s="22">
        <v>0</v>
      </c>
      <c r="J236" s="22">
        <v>593082</v>
      </c>
      <c r="K236" s="12" t="s">
        <v>1838</v>
      </c>
      <c r="S236" s="27" t="s">
        <v>4241</v>
      </c>
      <c r="T236" s="12" t="s">
        <v>4449</v>
      </c>
    </row>
    <row r="237" spans="5:20" ht="12.95" customHeight="1" x14ac:dyDescent="0.2">
      <c r="E237" s="5" t="s">
        <v>1812</v>
      </c>
      <c r="G237" s="5" t="s">
        <v>1550</v>
      </c>
      <c r="H237" s="9" t="s">
        <v>1551</v>
      </c>
      <c r="I237" s="22">
        <v>0</v>
      </c>
      <c r="J237" s="22">
        <f>266148+206597</f>
        <v>472745</v>
      </c>
      <c r="K237" s="12" t="s">
        <v>1839</v>
      </c>
      <c r="S237" s="27" t="s">
        <v>4242</v>
      </c>
      <c r="T237" s="12" t="s">
        <v>4450</v>
      </c>
    </row>
    <row r="238" spans="5:20" ht="12.95" customHeight="1" x14ac:dyDescent="0.2">
      <c r="E238" s="5" t="s">
        <v>1812</v>
      </c>
      <c r="G238" s="5" t="s">
        <v>1553</v>
      </c>
      <c r="H238" s="9" t="s">
        <v>1554</v>
      </c>
      <c r="I238" s="22">
        <v>0</v>
      </c>
      <c r="J238" s="22">
        <v>0</v>
      </c>
      <c r="K238" s="12" t="s">
        <v>1840</v>
      </c>
      <c r="S238" s="27" t="s">
        <v>4243</v>
      </c>
      <c r="T238" s="12" t="s">
        <v>4451</v>
      </c>
    </row>
    <row r="239" spans="5:20" ht="12.95" customHeight="1" x14ac:dyDescent="0.2">
      <c r="E239" s="5" t="s">
        <v>1812</v>
      </c>
      <c r="G239" s="5" t="s">
        <v>1556</v>
      </c>
      <c r="H239" s="9" t="s">
        <v>1557</v>
      </c>
      <c r="I239" s="22">
        <v>0</v>
      </c>
      <c r="J239" s="22">
        <v>0</v>
      </c>
      <c r="K239" s="12" t="s">
        <v>1841</v>
      </c>
      <c r="S239" s="27" t="s">
        <v>4244</v>
      </c>
      <c r="T239" s="12" t="s">
        <v>4452</v>
      </c>
    </row>
    <row r="240" spans="5:20" ht="12.95" customHeight="1" x14ac:dyDescent="0.2">
      <c r="E240" s="5" t="s">
        <v>1812</v>
      </c>
      <c r="G240" s="5" t="s">
        <v>1559</v>
      </c>
      <c r="H240" s="9" t="s">
        <v>1560</v>
      </c>
      <c r="I240" s="22">
        <v>0</v>
      </c>
      <c r="J240" s="22">
        <v>0</v>
      </c>
      <c r="K240" s="12" t="s">
        <v>1842</v>
      </c>
      <c r="S240" s="27" t="s">
        <v>4245</v>
      </c>
      <c r="T240" s="12" t="s">
        <v>4453</v>
      </c>
    </row>
    <row r="241" spans="5:20" ht="12.95" customHeight="1" x14ac:dyDescent="0.2">
      <c r="E241" s="5" t="s">
        <v>1812</v>
      </c>
      <c r="G241" s="5" t="s">
        <v>1562</v>
      </c>
      <c r="H241" s="9" t="s">
        <v>1563</v>
      </c>
      <c r="I241" s="22">
        <v>0</v>
      </c>
      <c r="J241" s="22">
        <v>0</v>
      </c>
      <c r="K241" s="12" t="s">
        <v>1843</v>
      </c>
      <c r="S241" s="27" t="s">
        <v>4246</v>
      </c>
      <c r="T241" s="12" t="s">
        <v>4454</v>
      </c>
    </row>
    <row r="242" spans="5:20" ht="12.95" customHeight="1" x14ac:dyDescent="0.2">
      <c r="E242" s="5" t="s">
        <v>1812</v>
      </c>
      <c r="G242" s="5" t="s">
        <v>1565</v>
      </c>
      <c r="H242" s="9" t="s">
        <v>1566</v>
      </c>
      <c r="I242" s="22">
        <v>0</v>
      </c>
      <c r="J242" s="22">
        <v>0</v>
      </c>
      <c r="K242" s="12" t="s">
        <v>1844</v>
      </c>
      <c r="S242" s="27" t="s">
        <v>4247</v>
      </c>
      <c r="T242" s="12" t="s">
        <v>4455</v>
      </c>
    </row>
    <row r="243" spans="5:20" ht="12.95" customHeight="1" x14ac:dyDescent="0.2">
      <c r="E243" s="5" t="s">
        <v>1812</v>
      </c>
      <c r="G243" s="5" t="s">
        <v>1568</v>
      </c>
      <c r="H243" s="9" t="s">
        <v>1569</v>
      </c>
      <c r="I243" s="22">
        <v>0</v>
      </c>
      <c r="J243" s="22">
        <v>0</v>
      </c>
      <c r="K243" s="12" t="s">
        <v>1845</v>
      </c>
      <c r="S243" s="27" t="s">
        <v>5657</v>
      </c>
      <c r="T243" s="12" t="s">
        <v>4456</v>
      </c>
    </row>
    <row r="244" spans="5:20" ht="12.95" customHeight="1" x14ac:dyDescent="0.2">
      <c r="E244" s="5" t="s">
        <v>1812</v>
      </c>
      <c r="G244" s="5" t="s">
        <v>1571</v>
      </c>
      <c r="H244" s="9" t="s">
        <v>1572</v>
      </c>
      <c r="I244" s="22">
        <v>0</v>
      </c>
      <c r="J244" s="22">
        <v>0</v>
      </c>
      <c r="K244" s="12" t="s">
        <v>1846</v>
      </c>
      <c r="S244" s="27" t="s">
        <v>4248</v>
      </c>
      <c r="T244" s="12" t="s">
        <v>4457</v>
      </c>
    </row>
    <row r="245" spans="5:20" ht="12.95" customHeight="1" x14ac:dyDescent="0.2">
      <c r="E245" s="5" t="s">
        <v>1812</v>
      </c>
      <c r="G245" s="5" t="s">
        <v>1574</v>
      </c>
      <c r="H245" s="9" t="s">
        <v>1575</v>
      </c>
      <c r="I245" s="22">
        <v>0</v>
      </c>
      <c r="J245" s="22">
        <v>0</v>
      </c>
      <c r="K245" s="12" t="s">
        <v>1847</v>
      </c>
      <c r="S245" s="27" t="s">
        <v>4249</v>
      </c>
      <c r="T245" s="12" t="s">
        <v>4458</v>
      </c>
    </row>
    <row r="246" spans="5:20" ht="12.95" customHeight="1" x14ac:dyDescent="0.2">
      <c r="E246" s="5" t="s">
        <v>1812</v>
      </c>
      <c r="G246" s="5" t="s">
        <v>1577</v>
      </c>
      <c r="H246" s="9" t="s">
        <v>1578</v>
      </c>
      <c r="I246" s="22">
        <v>0</v>
      </c>
      <c r="J246" s="22">
        <v>0</v>
      </c>
      <c r="K246" s="12" t="s">
        <v>1848</v>
      </c>
      <c r="S246" s="27" t="s">
        <v>4250</v>
      </c>
      <c r="T246" s="12" t="s">
        <v>4459</v>
      </c>
    </row>
    <row r="247" spans="5:20" ht="12.95" customHeight="1" x14ac:dyDescent="0.2">
      <c r="E247" s="5" t="s">
        <v>1812</v>
      </c>
      <c r="G247" s="5" t="s">
        <v>1580</v>
      </c>
      <c r="H247" s="9" t="s">
        <v>1581</v>
      </c>
      <c r="I247" s="22">
        <v>0</v>
      </c>
      <c r="J247" s="22">
        <v>0</v>
      </c>
      <c r="K247" s="12" t="s">
        <v>1849</v>
      </c>
      <c r="S247" s="27" t="s">
        <v>4251</v>
      </c>
      <c r="T247" s="12" t="s">
        <v>4460</v>
      </c>
    </row>
    <row r="248" spans="5:20" ht="12.95" customHeight="1" x14ac:dyDescent="0.2">
      <c r="E248" s="5" t="s">
        <v>1812</v>
      </c>
      <c r="G248" s="5" t="s">
        <v>1583</v>
      </c>
      <c r="H248" s="9" t="s">
        <v>1584</v>
      </c>
      <c r="I248" s="22">
        <v>0</v>
      </c>
      <c r="J248" s="22">
        <v>0</v>
      </c>
      <c r="K248" s="12" t="s">
        <v>1850</v>
      </c>
      <c r="S248" s="27" t="s">
        <v>4252</v>
      </c>
      <c r="T248" s="12" t="s">
        <v>4461</v>
      </c>
    </row>
    <row r="249" spans="5:20" ht="12.95" customHeight="1" x14ac:dyDescent="0.2">
      <c r="E249" s="5" t="s">
        <v>1812</v>
      </c>
      <c r="G249" s="5" t="s">
        <v>1586</v>
      </c>
      <c r="H249" s="9" t="s">
        <v>1587</v>
      </c>
      <c r="I249" s="22">
        <v>0</v>
      </c>
      <c r="J249" s="22">
        <v>0</v>
      </c>
      <c r="K249" s="12" t="s">
        <v>1851</v>
      </c>
      <c r="S249" s="27" t="s">
        <v>4253</v>
      </c>
      <c r="T249" s="12" t="s">
        <v>4462</v>
      </c>
    </row>
    <row r="250" spans="5:20" ht="12.95" customHeight="1" x14ac:dyDescent="0.2">
      <c r="E250" s="5" t="s">
        <v>1812</v>
      </c>
      <c r="G250" s="5" t="s">
        <v>1589</v>
      </c>
      <c r="H250" s="9" t="s">
        <v>1590</v>
      </c>
      <c r="I250" s="22">
        <v>0</v>
      </c>
      <c r="J250" s="22">
        <v>907908</v>
      </c>
      <c r="K250" s="12" t="s">
        <v>1852</v>
      </c>
      <c r="S250" s="27" t="s">
        <v>4254</v>
      </c>
      <c r="T250" s="12" t="s">
        <v>4463</v>
      </c>
    </row>
    <row r="251" spans="5:20" ht="12.95" customHeight="1" x14ac:dyDescent="0.2">
      <c r="E251" s="5" t="s">
        <v>1812</v>
      </c>
      <c r="G251" s="5" t="s">
        <v>1592</v>
      </c>
      <c r="H251" s="9" t="s">
        <v>1593</v>
      </c>
      <c r="I251" s="22">
        <v>0</v>
      </c>
      <c r="J251" s="22">
        <v>0</v>
      </c>
      <c r="K251" s="12" t="s">
        <v>1853</v>
      </c>
      <c r="S251" s="27" t="s">
        <v>4255</v>
      </c>
      <c r="T251" s="12" t="s">
        <v>4464</v>
      </c>
    </row>
    <row r="252" spans="5:20" ht="12.95" customHeight="1" x14ac:dyDescent="0.2">
      <c r="E252" s="5" t="s">
        <v>1812</v>
      </c>
      <c r="G252" s="5" t="s">
        <v>1595</v>
      </c>
      <c r="H252" s="9" t="s">
        <v>1596</v>
      </c>
      <c r="I252" s="22">
        <v>0</v>
      </c>
      <c r="J252" s="22">
        <v>0</v>
      </c>
      <c r="K252" s="12" t="s">
        <v>1854</v>
      </c>
      <c r="S252" s="27" t="s">
        <v>4256</v>
      </c>
      <c r="T252" s="12" t="s">
        <v>4465</v>
      </c>
    </row>
    <row r="253" spans="5:20" ht="12.95" customHeight="1" x14ac:dyDescent="0.2">
      <c r="E253" s="5" t="s">
        <v>1812</v>
      </c>
      <c r="G253" s="3" t="s">
        <v>1598</v>
      </c>
      <c r="H253" s="10" t="s">
        <v>1599</v>
      </c>
      <c r="I253" s="23">
        <f>SUM(I236:I252)</f>
        <v>0</v>
      </c>
      <c r="J253" s="23">
        <f>SUM(J236:J252)</f>
        <v>1973735</v>
      </c>
      <c r="K253" s="13" t="s">
        <v>1855</v>
      </c>
      <c r="S253" s="27" t="s">
        <v>4257</v>
      </c>
      <c r="T253" s="12" t="s">
        <v>4466</v>
      </c>
    </row>
    <row r="254" spans="5:20" ht="12.95" customHeight="1" x14ac:dyDescent="0.2">
      <c r="E254" s="5" t="s">
        <v>1812</v>
      </c>
      <c r="G254" s="7" t="s">
        <v>1601</v>
      </c>
      <c r="H254" s="8" t="s">
        <v>1602</v>
      </c>
      <c r="I254" s="21"/>
      <c r="J254" s="21"/>
      <c r="K254" s="12" t="s">
        <v>1856</v>
      </c>
      <c r="S254" s="27" t="s">
        <v>4258</v>
      </c>
      <c r="T254" s="12" t="s">
        <v>4467</v>
      </c>
    </row>
    <row r="255" spans="5:20" ht="12.95" customHeight="1" x14ac:dyDescent="0.2">
      <c r="E255" s="5" t="s">
        <v>1812</v>
      </c>
      <c r="G255" s="5" t="s">
        <v>1604</v>
      </c>
      <c r="H255" s="9" t="s">
        <v>1605</v>
      </c>
      <c r="I255" s="22">
        <v>0</v>
      </c>
      <c r="J255" s="22">
        <v>0</v>
      </c>
      <c r="K255" s="12" t="s">
        <v>1857</v>
      </c>
      <c r="S255" s="27" t="s">
        <v>4259</v>
      </c>
      <c r="T255" s="12" t="s">
        <v>4468</v>
      </c>
    </row>
    <row r="256" spans="5:20" ht="12.95" customHeight="1" x14ac:dyDescent="0.2">
      <c r="E256" s="5" t="s">
        <v>1812</v>
      </c>
      <c r="G256" s="5" t="s">
        <v>1607</v>
      </c>
      <c r="H256" s="9" t="s">
        <v>1608</v>
      </c>
      <c r="I256" s="22">
        <v>0</v>
      </c>
      <c r="J256" s="22">
        <v>0</v>
      </c>
      <c r="K256" s="12" t="s">
        <v>1858</v>
      </c>
      <c r="S256" s="27" t="s">
        <v>4260</v>
      </c>
      <c r="T256" s="12" t="s">
        <v>4469</v>
      </c>
    </row>
    <row r="257" spans="5:20" ht="12.95" customHeight="1" x14ac:dyDescent="0.2">
      <c r="E257" s="5" t="s">
        <v>1812</v>
      </c>
      <c r="G257" s="5" t="s">
        <v>1610</v>
      </c>
      <c r="H257" s="9" t="s">
        <v>1611</v>
      </c>
      <c r="I257" s="22">
        <v>0</v>
      </c>
      <c r="J257" s="22">
        <v>0</v>
      </c>
      <c r="K257" s="12" t="s">
        <v>1859</v>
      </c>
      <c r="S257" s="27" t="s">
        <v>4261</v>
      </c>
      <c r="T257" s="12" t="s">
        <v>4470</v>
      </c>
    </row>
    <row r="258" spans="5:20" ht="12.95" customHeight="1" x14ac:dyDescent="0.2">
      <c r="E258" s="5" t="s">
        <v>1812</v>
      </c>
      <c r="G258" s="3" t="s">
        <v>1613</v>
      </c>
      <c r="H258" s="10" t="s">
        <v>1614</v>
      </c>
      <c r="I258" s="23">
        <f>SUM(I255:I257)</f>
        <v>0</v>
      </c>
      <c r="J258" s="23">
        <f>SUM(J255:J257)</f>
        <v>0</v>
      </c>
      <c r="K258" s="13" t="s">
        <v>1860</v>
      </c>
      <c r="S258" s="27" t="s">
        <v>5658</v>
      </c>
      <c r="T258" s="12" t="s">
        <v>4471</v>
      </c>
    </row>
    <row r="259" spans="5:20" ht="12.95" customHeight="1" x14ac:dyDescent="0.2">
      <c r="E259" s="5" t="s">
        <v>1812</v>
      </c>
      <c r="G259" s="3" t="s">
        <v>1616</v>
      </c>
      <c r="H259" s="10" t="s">
        <v>1617</v>
      </c>
      <c r="I259" s="23">
        <f>+I253+I258</f>
        <v>0</v>
      </c>
      <c r="J259" s="23">
        <f>+J253+J258</f>
        <v>1973735</v>
      </c>
      <c r="K259" s="13" t="s">
        <v>1861</v>
      </c>
      <c r="S259" s="27" t="s">
        <v>4262</v>
      </c>
      <c r="T259" s="12" t="s">
        <v>4472</v>
      </c>
    </row>
    <row r="260" spans="5:20" ht="12.95" customHeight="1" x14ac:dyDescent="0.2">
      <c r="E260" s="5" t="s">
        <v>1812</v>
      </c>
      <c r="G260" s="7" t="s">
        <v>1619</v>
      </c>
      <c r="H260" s="8" t="s">
        <v>1620</v>
      </c>
      <c r="I260" s="21"/>
      <c r="J260" s="21"/>
      <c r="K260" s="12" t="s">
        <v>1862</v>
      </c>
      <c r="S260" s="27" t="s">
        <v>4263</v>
      </c>
      <c r="T260" s="12" t="s">
        <v>4473</v>
      </c>
    </row>
    <row r="261" spans="5:20" ht="12.95" customHeight="1" x14ac:dyDescent="0.2">
      <c r="E261" s="5" t="s">
        <v>1812</v>
      </c>
      <c r="G261" s="3" t="s">
        <v>1622</v>
      </c>
      <c r="H261" s="10" t="s">
        <v>1623</v>
      </c>
      <c r="I261" s="23">
        <f>+I234-(I259*$I$1)</f>
        <v>0</v>
      </c>
      <c r="J261" s="23">
        <f>+J234-(J259*$I$1)</f>
        <v>-1973735</v>
      </c>
      <c r="K261" s="13" t="s">
        <v>1863</v>
      </c>
      <c r="S261" s="27" t="s">
        <v>4264</v>
      </c>
      <c r="T261" s="12" t="s">
        <v>4474</v>
      </c>
    </row>
    <row r="262" spans="5:20" ht="12.95" customHeight="1" x14ac:dyDescent="0.2">
      <c r="E262" s="5" t="s">
        <v>1812</v>
      </c>
      <c r="G262" s="5" t="s">
        <v>1625</v>
      </c>
      <c r="H262" s="9" t="s">
        <v>1626</v>
      </c>
      <c r="I262" s="22">
        <v>0</v>
      </c>
      <c r="J262" s="22">
        <v>0</v>
      </c>
      <c r="K262" s="12" t="s">
        <v>1864</v>
      </c>
      <c r="S262" s="27" t="s">
        <v>4265</v>
      </c>
      <c r="T262" s="12" t="s">
        <v>4475</v>
      </c>
    </row>
    <row r="263" spans="5:20" ht="12.95" customHeight="1" x14ac:dyDescent="0.2">
      <c r="E263" s="5" t="s">
        <v>1812</v>
      </c>
      <c r="G263" s="3" t="s">
        <v>1628</v>
      </c>
      <c r="H263" s="10" t="s">
        <v>1629</v>
      </c>
      <c r="I263" s="23">
        <f>+I261-(I262*$I$1)</f>
        <v>0</v>
      </c>
      <c r="J263" s="23">
        <f>+J261-(J262*$I$1)</f>
        <v>-1973735</v>
      </c>
      <c r="K263" s="13" t="s">
        <v>1865</v>
      </c>
      <c r="S263" s="27" t="s">
        <v>5659</v>
      </c>
      <c r="T263" s="12" t="s">
        <v>4476</v>
      </c>
    </row>
    <row r="264" spans="5:20" ht="12.95" customHeight="1" x14ac:dyDescent="0.2">
      <c r="E264" s="5" t="s">
        <v>1812</v>
      </c>
      <c r="G264" s="5" t="s">
        <v>1631</v>
      </c>
      <c r="H264" s="9" t="s">
        <v>1632</v>
      </c>
      <c r="I264" s="22">
        <v>0</v>
      </c>
      <c r="J264" s="22">
        <v>0</v>
      </c>
      <c r="K264" s="12" t="s">
        <v>1866</v>
      </c>
      <c r="S264" s="27" t="s">
        <v>4266</v>
      </c>
      <c r="T264" s="12" t="s">
        <v>4477</v>
      </c>
    </row>
    <row r="265" spans="5:20" ht="12.95" customHeight="1" x14ac:dyDescent="0.2">
      <c r="E265" s="5" t="s">
        <v>1812</v>
      </c>
      <c r="G265" s="5" t="s">
        <v>1634</v>
      </c>
      <c r="H265" s="9" t="s">
        <v>1635</v>
      </c>
      <c r="I265" s="22">
        <v>0</v>
      </c>
      <c r="J265" s="22">
        <v>0</v>
      </c>
      <c r="K265" s="12" t="s">
        <v>1867</v>
      </c>
      <c r="S265" s="27" t="s">
        <v>4267</v>
      </c>
      <c r="T265" s="12" t="s">
        <v>4478</v>
      </c>
    </row>
    <row r="266" spans="5:20" ht="12.95" customHeight="1" x14ac:dyDescent="0.2">
      <c r="E266" s="5" t="s">
        <v>1812</v>
      </c>
      <c r="G266" s="3" t="s">
        <v>1637</v>
      </c>
      <c r="H266" s="10" t="s">
        <v>1638</v>
      </c>
      <c r="I266" s="23">
        <f>SUM(I263:I265)</f>
        <v>0</v>
      </c>
      <c r="J266" s="23">
        <f>SUM(J263:J265)</f>
        <v>-1973735</v>
      </c>
      <c r="K266" s="13" t="s">
        <v>1868</v>
      </c>
      <c r="S266" s="27" t="s">
        <v>4268</v>
      </c>
      <c r="T266" s="12" t="s">
        <v>4479</v>
      </c>
    </row>
    <row r="267" spans="5:20" ht="12.95" customHeight="1" x14ac:dyDescent="0.2">
      <c r="E267" s="5" t="s">
        <v>1812</v>
      </c>
      <c r="G267" s="7" t="s">
        <v>1640</v>
      </c>
      <c r="H267" s="8" t="s">
        <v>1641</v>
      </c>
      <c r="I267" s="21"/>
      <c r="J267" s="21"/>
      <c r="K267" s="12" t="s">
        <v>1869</v>
      </c>
      <c r="S267" s="27" t="s">
        <v>4269</v>
      </c>
      <c r="T267" s="12" t="s">
        <v>4480</v>
      </c>
    </row>
    <row r="268" spans="5:20" ht="12.95" customHeight="1" x14ac:dyDescent="0.2">
      <c r="E268" s="5" t="s">
        <v>1812</v>
      </c>
      <c r="G268" s="5" t="s">
        <v>1643</v>
      </c>
      <c r="H268" s="9" t="s">
        <v>1644</v>
      </c>
      <c r="I268" s="22">
        <v>0</v>
      </c>
      <c r="J268" s="22">
        <v>0</v>
      </c>
      <c r="K268" s="12" t="s">
        <v>1870</v>
      </c>
      <c r="S268" s="27" t="s">
        <v>4270</v>
      </c>
      <c r="T268" s="12" t="s">
        <v>4481</v>
      </c>
    </row>
    <row r="269" spans="5:20" ht="12.95" customHeight="1" x14ac:dyDescent="0.2">
      <c r="E269" s="5" t="s">
        <v>1812</v>
      </c>
      <c r="G269" s="5" t="s">
        <v>1646</v>
      </c>
      <c r="H269" s="9" t="s">
        <v>1647</v>
      </c>
      <c r="I269" s="22">
        <v>0</v>
      </c>
      <c r="J269" s="22">
        <v>0</v>
      </c>
      <c r="K269" s="12" t="s">
        <v>1871</v>
      </c>
      <c r="S269" s="27" t="s">
        <v>4271</v>
      </c>
      <c r="T269" s="12" t="s">
        <v>4482</v>
      </c>
    </row>
    <row r="270" spans="5:20" ht="12.95" customHeight="1" x14ac:dyDescent="0.2">
      <c r="E270" s="5" t="s">
        <v>1812</v>
      </c>
      <c r="G270" s="5" t="s">
        <v>1649</v>
      </c>
      <c r="H270" s="9" t="s">
        <v>1650</v>
      </c>
      <c r="I270" s="22">
        <v>0</v>
      </c>
      <c r="J270" s="22">
        <v>0</v>
      </c>
      <c r="K270" s="12" t="s">
        <v>1872</v>
      </c>
      <c r="S270" s="27" t="s">
        <v>4272</v>
      </c>
      <c r="T270" s="12" t="s">
        <v>4483</v>
      </c>
    </row>
    <row r="271" spans="5:20" ht="12.95" customHeight="1" x14ac:dyDescent="0.2">
      <c r="E271" s="5" t="s">
        <v>1812</v>
      </c>
      <c r="G271" s="5" t="s">
        <v>1652</v>
      </c>
      <c r="H271" s="9" t="s">
        <v>1653</v>
      </c>
      <c r="I271" s="22">
        <v>0</v>
      </c>
      <c r="J271" s="22">
        <v>0</v>
      </c>
      <c r="K271" s="12" t="s">
        <v>1873</v>
      </c>
      <c r="S271" s="27" t="s">
        <v>4273</v>
      </c>
      <c r="T271" s="12" t="s">
        <v>4484</v>
      </c>
    </row>
    <row r="272" spans="5:20" ht="12.95" customHeight="1" x14ac:dyDescent="0.2">
      <c r="E272" s="5" t="s">
        <v>1812</v>
      </c>
      <c r="G272" s="5" t="s">
        <v>1655</v>
      </c>
      <c r="H272" s="9" t="s">
        <v>1656</v>
      </c>
      <c r="I272" s="22">
        <v>0</v>
      </c>
      <c r="J272" s="22">
        <v>0</v>
      </c>
      <c r="K272" s="12" t="s">
        <v>1874</v>
      </c>
      <c r="S272" s="27" t="s">
        <v>4274</v>
      </c>
      <c r="T272" s="12" t="s">
        <v>4485</v>
      </c>
    </row>
    <row r="273" spans="4:20" ht="12.95" customHeight="1" x14ac:dyDescent="0.2">
      <c r="E273" s="5" t="s">
        <v>1812</v>
      </c>
      <c r="G273" s="5" t="s">
        <v>1658</v>
      </c>
      <c r="H273" s="9" t="s">
        <v>1659</v>
      </c>
      <c r="I273" s="22">
        <v>0</v>
      </c>
      <c r="J273" s="22">
        <v>0</v>
      </c>
      <c r="K273" s="12" t="s">
        <v>1875</v>
      </c>
      <c r="S273" s="27" t="s">
        <v>4275</v>
      </c>
      <c r="T273" s="12" t="s">
        <v>4486</v>
      </c>
    </row>
    <row r="274" spans="4:20" ht="12.95" customHeight="1" x14ac:dyDescent="0.2">
      <c r="E274" s="5" t="s">
        <v>1812</v>
      </c>
      <c r="G274" s="5" t="s">
        <v>1661</v>
      </c>
      <c r="H274" s="9" t="s">
        <v>1662</v>
      </c>
      <c r="I274" s="22">
        <v>0</v>
      </c>
      <c r="J274" s="22">
        <v>0</v>
      </c>
      <c r="K274" s="12" t="s">
        <v>1876</v>
      </c>
      <c r="S274" s="27" t="s">
        <v>4276</v>
      </c>
      <c r="T274" s="12" t="s">
        <v>4487</v>
      </c>
    </row>
    <row r="275" spans="4:20" ht="12.95" customHeight="1" x14ac:dyDescent="0.2">
      <c r="E275" s="5" t="s">
        <v>1812</v>
      </c>
      <c r="G275" s="5" t="s">
        <v>1664</v>
      </c>
      <c r="H275" s="9" t="s">
        <v>1665</v>
      </c>
      <c r="I275" s="22">
        <v>0</v>
      </c>
      <c r="J275" s="22">
        <v>0</v>
      </c>
      <c r="K275" s="12" t="s">
        <v>1877</v>
      </c>
      <c r="S275" s="27" t="s">
        <v>4277</v>
      </c>
      <c r="T275" s="12" t="s">
        <v>4488</v>
      </c>
    </row>
    <row r="276" spans="4:20" ht="12.95" customHeight="1" x14ac:dyDescent="0.2">
      <c r="E276" s="5" t="s">
        <v>1812</v>
      </c>
      <c r="G276" s="5" t="s">
        <v>1667</v>
      </c>
      <c r="H276" s="9" t="s">
        <v>1668</v>
      </c>
      <c r="I276" s="22">
        <v>0</v>
      </c>
      <c r="J276" s="22">
        <v>0</v>
      </c>
      <c r="K276" s="12" t="s">
        <v>1878</v>
      </c>
      <c r="S276" s="27" t="s">
        <v>4278</v>
      </c>
      <c r="T276" s="12" t="s">
        <v>4489</v>
      </c>
    </row>
    <row r="277" spans="4:20" ht="12.95" customHeight="1" x14ac:dyDescent="0.2">
      <c r="E277" s="5" t="s">
        <v>1812</v>
      </c>
      <c r="G277" s="3" t="s">
        <v>1670</v>
      </c>
      <c r="H277" s="10" t="s">
        <v>1671</v>
      </c>
      <c r="I277" s="23">
        <f>+I266+SUM(I268:I276)</f>
        <v>0</v>
      </c>
      <c r="J277" s="23">
        <f>+J266+SUM(J268:J276)</f>
        <v>-1973735</v>
      </c>
      <c r="K277" s="13" t="s">
        <v>1879</v>
      </c>
      <c r="S277" s="27" t="s">
        <v>4279</v>
      </c>
      <c r="T277" s="12" t="s">
        <v>4490</v>
      </c>
    </row>
    <row r="278" spans="4:20" ht="12.95" customHeight="1" x14ac:dyDescent="0.2">
      <c r="D278" s="5" t="s">
        <v>1880</v>
      </c>
      <c r="E278" s="5" t="s">
        <v>1881</v>
      </c>
      <c r="F278" s="18"/>
      <c r="G278" s="7" t="s">
        <v>4652</v>
      </c>
      <c r="H278" s="8" t="s">
        <v>4653</v>
      </c>
      <c r="I278" s="21"/>
      <c r="J278" s="21"/>
      <c r="K278" s="12" t="s">
        <v>1882</v>
      </c>
      <c r="S278" s="27" t="s">
        <v>4280</v>
      </c>
      <c r="T278" s="12" t="s">
        <v>4424</v>
      </c>
    </row>
    <row r="279" spans="4:20" ht="12.95" customHeight="1" x14ac:dyDescent="0.2">
      <c r="E279" s="5" t="s">
        <v>1881</v>
      </c>
      <c r="G279" s="5" t="s">
        <v>4655</v>
      </c>
      <c r="H279" s="9" t="s">
        <v>4656</v>
      </c>
      <c r="I279" s="22">
        <v>0</v>
      </c>
      <c r="J279" s="22">
        <v>0</v>
      </c>
      <c r="K279" s="12" t="s">
        <v>1883</v>
      </c>
      <c r="S279" s="27" t="s">
        <v>4281</v>
      </c>
      <c r="T279" s="12" t="s">
        <v>4425</v>
      </c>
    </row>
    <row r="280" spans="4:20" ht="12.95" customHeight="1" x14ac:dyDescent="0.2">
      <c r="E280" s="5" t="s">
        <v>1881</v>
      </c>
      <c r="G280" s="5" t="s">
        <v>4658</v>
      </c>
      <c r="H280" s="9" t="s">
        <v>4659</v>
      </c>
      <c r="I280" s="22">
        <v>0</v>
      </c>
      <c r="J280" s="22">
        <v>0</v>
      </c>
      <c r="K280" s="12" t="s">
        <v>1884</v>
      </c>
      <c r="S280" s="27" t="s">
        <v>4282</v>
      </c>
      <c r="T280" s="12" t="s">
        <v>4426</v>
      </c>
    </row>
    <row r="281" spans="4:20" ht="12.95" customHeight="1" x14ac:dyDescent="0.2">
      <c r="E281" s="5" t="s">
        <v>1881</v>
      </c>
      <c r="G281" s="5" t="s">
        <v>4661</v>
      </c>
      <c r="H281" s="9" t="s">
        <v>4662</v>
      </c>
      <c r="I281" s="22">
        <v>0</v>
      </c>
      <c r="J281" s="22">
        <v>0</v>
      </c>
      <c r="K281" s="12" t="s">
        <v>1885</v>
      </c>
      <c r="S281" s="27" t="s">
        <v>4283</v>
      </c>
      <c r="T281" s="12" t="s">
        <v>4427</v>
      </c>
    </row>
    <row r="282" spans="4:20" ht="12.95" customHeight="1" x14ac:dyDescent="0.2">
      <c r="E282" s="5" t="s">
        <v>1881</v>
      </c>
      <c r="G282" s="5" t="s">
        <v>4664</v>
      </c>
      <c r="H282" s="9" t="s">
        <v>4665</v>
      </c>
      <c r="I282" s="22">
        <v>0</v>
      </c>
      <c r="J282" s="22">
        <v>0</v>
      </c>
      <c r="K282" s="12" t="s">
        <v>1886</v>
      </c>
      <c r="S282" s="27" t="s">
        <v>4284</v>
      </c>
      <c r="T282" s="12" t="s">
        <v>4428</v>
      </c>
    </row>
    <row r="283" spans="4:20" ht="12.95" customHeight="1" x14ac:dyDescent="0.2">
      <c r="E283" s="5" t="s">
        <v>1881</v>
      </c>
      <c r="G283" s="5" t="s">
        <v>4667</v>
      </c>
      <c r="H283" s="9" t="s">
        <v>4668</v>
      </c>
      <c r="I283" s="22">
        <v>0</v>
      </c>
      <c r="J283" s="22">
        <v>0</v>
      </c>
      <c r="K283" s="12" t="s">
        <v>1887</v>
      </c>
      <c r="S283" s="27" t="s">
        <v>4285</v>
      </c>
      <c r="T283" s="12" t="s">
        <v>4429</v>
      </c>
    </row>
    <row r="284" spans="4:20" ht="12.95" customHeight="1" x14ac:dyDescent="0.2">
      <c r="E284" s="5" t="s">
        <v>1881</v>
      </c>
      <c r="G284" s="5" t="s">
        <v>4670</v>
      </c>
      <c r="H284" s="9" t="s">
        <v>4671</v>
      </c>
      <c r="I284" s="22">
        <v>0</v>
      </c>
      <c r="J284" s="22">
        <v>0</v>
      </c>
      <c r="K284" s="12" t="s">
        <v>1888</v>
      </c>
      <c r="S284" s="27" t="s">
        <v>4286</v>
      </c>
      <c r="T284" s="12" t="s">
        <v>4430</v>
      </c>
    </row>
    <row r="285" spans="4:20" ht="12.95" customHeight="1" x14ac:dyDescent="0.2">
      <c r="E285" s="5" t="s">
        <v>1881</v>
      </c>
      <c r="G285" s="5" t="s">
        <v>4673</v>
      </c>
      <c r="H285" s="9" t="s">
        <v>4674</v>
      </c>
      <c r="I285" s="22">
        <v>0</v>
      </c>
      <c r="J285" s="22">
        <v>0</v>
      </c>
      <c r="K285" s="12" t="s">
        <v>1889</v>
      </c>
      <c r="S285" s="27" t="s">
        <v>4287</v>
      </c>
      <c r="T285" s="12" t="s">
        <v>4431</v>
      </c>
    </row>
    <row r="286" spans="4:20" ht="12.95" customHeight="1" x14ac:dyDescent="0.2">
      <c r="E286" s="5" t="s">
        <v>1881</v>
      </c>
      <c r="G286" s="5" t="s">
        <v>4676</v>
      </c>
      <c r="H286" s="9" t="s">
        <v>4677</v>
      </c>
      <c r="I286" s="22">
        <v>0</v>
      </c>
      <c r="J286" s="22">
        <v>0</v>
      </c>
      <c r="K286" s="12" t="s">
        <v>1890</v>
      </c>
      <c r="S286" s="27" t="s">
        <v>4288</v>
      </c>
      <c r="T286" s="12" t="s">
        <v>4432</v>
      </c>
    </row>
    <row r="287" spans="4:20" ht="12.95" customHeight="1" x14ac:dyDescent="0.2">
      <c r="E287" s="5" t="s">
        <v>1881</v>
      </c>
      <c r="G287" s="5" t="s">
        <v>4679</v>
      </c>
      <c r="H287" s="9" t="s">
        <v>4680</v>
      </c>
      <c r="I287" s="22">
        <v>0</v>
      </c>
      <c r="J287" s="22">
        <v>0</v>
      </c>
      <c r="K287" s="12" t="s">
        <v>1891</v>
      </c>
      <c r="S287" s="27" t="s">
        <v>4289</v>
      </c>
      <c r="T287" s="12" t="s">
        <v>4433</v>
      </c>
    </row>
    <row r="288" spans="4:20" ht="12.95" customHeight="1" x14ac:dyDescent="0.2">
      <c r="E288" s="5" t="s">
        <v>1881</v>
      </c>
      <c r="G288" s="5" t="s">
        <v>4682</v>
      </c>
      <c r="H288" s="9" t="s">
        <v>4683</v>
      </c>
      <c r="I288" s="22">
        <v>0</v>
      </c>
      <c r="J288" s="22">
        <v>0</v>
      </c>
      <c r="K288" s="12" t="s">
        <v>1892</v>
      </c>
      <c r="S288" s="5"/>
      <c r="T288" s="12" t="s">
        <v>4434</v>
      </c>
    </row>
    <row r="289" spans="5:20" ht="12.95" customHeight="1" x14ac:dyDescent="0.2">
      <c r="E289" s="5" t="s">
        <v>1881</v>
      </c>
      <c r="G289" s="5" t="s">
        <v>4685</v>
      </c>
      <c r="H289" s="9" t="s">
        <v>4686</v>
      </c>
      <c r="I289" s="22">
        <v>0</v>
      </c>
      <c r="J289" s="22">
        <v>0</v>
      </c>
      <c r="K289" s="12" t="s">
        <v>1893</v>
      </c>
      <c r="S289" s="5"/>
      <c r="T289" s="12" t="s">
        <v>4435</v>
      </c>
    </row>
    <row r="290" spans="5:20" ht="12.95" customHeight="1" x14ac:dyDescent="0.2">
      <c r="E290" s="5" t="s">
        <v>1881</v>
      </c>
      <c r="G290" s="5" t="s">
        <v>4688</v>
      </c>
      <c r="H290" s="9" t="s">
        <v>4689</v>
      </c>
      <c r="I290" s="22">
        <v>0</v>
      </c>
      <c r="J290" s="22">
        <v>0</v>
      </c>
      <c r="K290" s="12" t="s">
        <v>1894</v>
      </c>
      <c r="S290" s="5"/>
      <c r="T290" s="12" t="s">
        <v>4436</v>
      </c>
    </row>
    <row r="291" spans="5:20" ht="12.95" customHeight="1" x14ac:dyDescent="0.2">
      <c r="E291" s="5" t="s">
        <v>1881</v>
      </c>
      <c r="G291" s="5" t="s">
        <v>4691</v>
      </c>
      <c r="H291" s="9" t="s">
        <v>4692</v>
      </c>
      <c r="I291" s="22">
        <v>0</v>
      </c>
      <c r="J291" s="22">
        <v>0</v>
      </c>
      <c r="K291" s="12" t="s">
        <v>1895</v>
      </c>
      <c r="S291" s="5"/>
      <c r="T291" s="12" t="s">
        <v>4437</v>
      </c>
    </row>
    <row r="292" spans="5:20" ht="12.95" customHeight="1" x14ac:dyDescent="0.2">
      <c r="E292" s="5" t="s">
        <v>1881</v>
      </c>
      <c r="G292" s="5" t="s">
        <v>4694</v>
      </c>
      <c r="H292" s="9" t="s">
        <v>4695</v>
      </c>
      <c r="I292" s="22">
        <v>0</v>
      </c>
      <c r="J292" s="22">
        <v>0</v>
      </c>
      <c r="K292" s="12" t="s">
        <v>1896</v>
      </c>
      <c r="S292" s="5"/>
      <c r="T292" s="12" t="s">
        <v>4438</v>
      </c>
    </row>
    <row r="293" spans="5:20" ht="12.95" customHeight="1" x14ac:dyDescent="0.2">
      <c r="E293" s="5" t="s">
        <v>1881</v>
      </c>
      <c r="G293" s="3" t="s">
        <v>4697</v>
      </c>
      <c r="H293" s="10" t="s">
        <v>4698</v>
      </c>
      <c r="I293" s="23">
        <f>SUM(I279:I292)</f>
        <v>0</v>
      </c>
      <c r="J293" s="23">
        <f>SUM(J279:J292)</f>
        <v>0</v>
      </c>
      <c r="K293" s="13" t="s">
        <v>1897</v>
      </c>
      <c r="T293" s="12" t="s">
        <v>4439</v>
      </c>
    </row>
    <row r="294" spans="5:20" ht="12.95" customHeight="1" x14ac:dyDescent="0.2">
      <c r="E294" s="5" t="s">
        <v>1881</v>
      </c>
      <c r="G294" s="5" t="s">
        <v>4700</v>
      </c>
      <c r="H294" s="9" t="s">
        <v>4701</v>
      </c>
      <c r="I294" s="22">
        <v>0</v>
      </c>
      <c r="J294" s="22">
        <v>0</v>
      </c>
      <c r="K294" s="12" t="s">
        <v>1898</v>
      </c>
      <c r="T294" s="12" t="s">
        <v>4440</v>
      </c>
    </row>
    <row r="295" spans="5:20" ht="12.95" customHeight="1" x14ac:dyDescent="0.2">
      <c r="E295" s="5" t="s">
        <v>1881</v>
      </c>
      <c r="G295" s="3" t="s">
        <v>4703</v>
      </c>
      <c r="H295" s="10" t="s">
        <v>4704</v>
      </c>
      <c r="I295" s="23">
        <f>+I293-(I294*$I$1)</f>
        <v>0</v>
      </c>
      <c r="J295" s="23">
        <f>+J293-(J294*$I$1)</f>
        <v>0</v>
      </c>
      <c r="K295" s="13" t="s">
        <v>1899</v>
      </c>
      <c r="T295" s="12" t="s">
        <v>4441</v>
      </c>
    </row>
    <row r="296" spans="5:20" ht="12.95" customHeight="1" x14ac:dyDescent="0.2">
      <c r="E296" s="5" t="s">
        <v>1881</v>
      </c>
      <c r="G296" s="7" t="s">
        <v>4706</v>
      </c>
      <c r="H296" s="8" t="s">
        <v>4707</v>
      </c>
      <c r="I296" s="21"/>
      <c r="J296" s="21"/>
      <c r="K296" s="12" t="s">
        <v>1900</v>
      </c>
      <c r="T296" s="12" t="s">
        <v>4442</v>
      </c>
    </row>
    <row r="297" spans="5:20" ht="12.95" customHeight="1" x14ac:dyDescent="0.2">
      <c r="E297" s="5" t="s">
        <v>1881</v>
      </c>
      <c r="G297" s="5" t="s">
        <v>4709</v>
      </c>
      <c r="H297" s="9" t="s">
        <v>4710</v>
      </c>
      <c r="I297" s="22">
        <v>0</v>
      </c>
      <c r="J297" s="22">
        <v>0</v>
      </c>
      <c r="K297" s="12" t="s">
        <v>1901</v>
      </c>
      <c r="T297" s="12" t="s">
        <v>4443</v>
      </c>
    </row>
    <row r="298" spans="5:20" ht="12.95" customHeight="1" x14ac:dyDescent="0.2">
      <c r="E298" s="5" t="s">
        <v>1881</v>
      </c>
      <c r="G298" s="5" t="s">
        <v>4712</v>
      </c>
      <c r="H298" s="9" t="s">
        <v>1533</v>
      </c>
      <c r="I298" s="22">
        <v>0</v>
      </c>
      <c r="J298" s="22">
        <v>0</v>
      </c>
      <c r="K298" s="12" t="s">
        <v>1902</v>
      </c>
      <c r="T298" s="12" t="s">
        <v>4444</v>
      </c>
    </row>
    <row r="299" spans="5:20" ht="12.95" customHeight="1" x14ac:dyDescent="0.2">
      <c r="E299" s="5" t="s">
        <v>1881</v>
      </c>
      <c r="G299" s="5" t="s">
        <v>1535</v>
      </c>
      <c r="H299" s="9" t="s">
        <v>1536</v>
      </c>
      <c r="I299" s="22">
        <v>0</v>
      </c>
      <c r="J299" s="22">
        <v>0</v>
      </c>
      <c r="K299" s="12" t="s">
        <v>1903</v>
      </c>
      <c r="T299" s="12" t="s">
        <v>4445</v>
      </c>
    </row>
    <row r="300" spans="5:20" ht="12.95" customHeight="1" x14ac:dyDescent="0.2">
      <c r="E300" s="5" t="s">
        <v>1881</v>
      </c>
      <c r="G300" s="3" t="s">
        <v>1538</v>
      </c>
      <c r="H300" s="10" t="s">
        <v>1539</v>
      </c>
      <c r="I300" s="23">
        <f>SUM(I297:I299)</f>
        <v>0</v>
      </c>
      <c r="J300" s="23">
        <f>SUM(J297:J299)</f>
        <v>0</v>
      </c>
      <c r="K300" s="13" t="s">
        <v>1904</v>
      </c>
      <c r="T300" s="12" t="s">
        <v>4446</v>
      </c>
    </row>
    <row r="301" spans="5:20" ht="12.95" customHeight="1" x14ac:dyDescent="0.2">
      <c r="E301" s="5" t="s">
        <v>1881</v>
      </c>
      <c r="G301" s="3" t="s">
        <v>1541</v>
      </c>
      <c r="H301" s="10" t="s">
        <v>1542</v>
      </c>
      <c r="I301" s="23">
        <f>+I295+I300</f>
        <v>0</v>
      </c>
      <c r="J301" s="23">
        <f>+J295+J300</f>
        <v>0</v>
      </c>
      <c r="K301" s="13" t="s">
        <v>1905</v>
      </c>
      <c r="T301" s="12" t="s">
        <v>4447</v>
      </c>
    </row>
    <row r="302" spans="5:20" ht="12.95" customHeight="1" x14ac:dyDescent="0.2">
      <c r="E302" s="5" t="s">
        <v>1881</v>
      </c>
      <c r="G302" s="7" t="s">
        <v>1544</v>
      </c>
      <c r="H302" s="8" t="s">
        <v>1545</v>
      </c>
      <c r="I302" s="21"/>
      <c r="J302" s="21"/>
      <c r="K302" s="12" t="s">
        <v>1906</v>
      </c>
      <c r="T302" s="12" t="s">
        <v>4448</v>
      </c>
    </row>
    <row r="303" spans="5:20" ht="12.95" customHeight="1" x14ac:dyDescent="0.2">
      <c r="E303" s="5" t="s">
        <v>1881</v>
      </c>
      <c r="G303" s="5" t="s">
        <v>1547</v>
      </c>
      <c r="H303" s="9" t="s">
        <v>1548</v>
      </c>
      <c r="I303" s="22">
        <v>0</v>
      </c>
      <c r="J303" s="22">
        <v>0</v>
      </c>
      <c r="K303" s="12" t="s">
        <v>1907</v>
      </c>
      <c r="T303" s="12" t="s">
        <v>4449</v>
      </c>
    </row>
    <row r="304" spans="5:20" ht="12.95" customHeight="1" x14ac:dyDescent="0.2">
      <c r="E304" s="5" t="s">
        <v>1881</v>
      </c>
      <c r="G304" s="5" t="s">
        <v>1550</v>
      </c>
      <c r="H304" s="9" t="s">
        <v>1551</v>
      </c>
      <c r="I304" s="22">
        <v>0</v>
      </c>
      <c r="J304" s="22">
        <v>0</v>
      </c>
      <c r="K304" s="12" t="s">
        <v>1908</v>
      </c>
      <c r="T304" s="12" t="s">
        <v>4450</v>
      </c>
    </row>
    <row r="305" spans="5:20" ht="12.95" customHeight="1" x14ac:dyDescent="0.2">
      <c r="E305" s="5" t="s">
        <v>1881</v>
      </c>
      <c r="G305" s="5" t="s">
        <v>1553</v>
      </c>
      <c r="H305" s="9" t="s">
        <v>1554</v>
      </c>
      <c r="I305" s="22">
        <v>0</v>
      </c>
      <c r="J305" s="22">
        <v>0</v>
      </c>
      <c r="K305" s="12" t="s">
        <v>1909</v>
      </c>
      <c r="T305" s="12" t="s">
        <v>4451</v>
      </c>
    </row>
    <row r="306" spans="5:20" ht="12.95" customHeight="1" x14ac:dyDescent="0.2">
      <c r="E306" s="5" t="s">
        <v>1881</v>
      </c>
      <c r="G306" s="5" t="s">
        <v>1556</v>
      </c>
      <c r="H306" s="9" t="s">
        <v>1557</v>
      </c>
      <c r="I306" s="22">
        <v>0</v>
      </c>
      <c r="J306" s="22">
        <v>0</v>
      </c>
      <c r="K306" s="12" t="s">
        <v>1910</v>
      </c>
      <c r="T306" s="12" t="s">
        <v>4452</v>
      </c>
    </row>
    <row r="307" spans="5:20" ht="12.95" customHeight="1" x14ac:dyDescent="0.2">
      <c r="E307" s="5" t="s">
        <v>1881</v>
      </c>
      <c r="G307" s="5" t="s">
        <v>1559</v>
      </c>
      <c r="H307" s="9" t="s">
        <v>1560</v>
      </c>
      <c r="I307" s="22">
        <v>0</v>
      </c>
      <c r="J307" s="22">
        <v>0</v>
      </c>
      <c r="K307" s="12" t="s">
        <v>1911</v>
      </c>
      <c r="T307" s="12" t="s">
        <v>4453</v>
      </c>
    </row>
    <row r="308" spans="5:20" ht="12.95" customHeight="1" x14ac:dyDescent="0.2">
      <c r="E308" s="5" t="s">
        <v>1881</v>
      </c>
      <c r="G308" s="5" t="s">
        <v>1562</v>
      </c>
      <c r="H308" s="9" t="s">
        <v>1563</v>
      </c>
      <c r="I308" s="22">
        <v>0</v>
      </c>
      <c r="J308" s="22">
        <v>0</v>
      </c>
      <c r="K308" s="12" t="s">
        <v>1912</v>
      </c>
      <c r="T308" s="12" t="s">
        <v>4454</v>
      </c>
    </row>
    <row r="309" spans="5:20" ht="12.95" customHeight="1" x14ac:dyDescent="0.2">
      <c r="E309" s="5" t="s">
        <v>1881</v>
      </c>
      <c r="G309" s="5" t="s">
        <v>1565</v>
      </c>
      <c r="H309" s="9" t="s">
        <v>1566</v>
      </c>
      <c r="I309" s="22">
        <v>0</v>
      </c>
      <c r="J309" s="22">
        <v>0</v>
      </c>
      <c r="K309" s="12" t="s">
        <v>1913</v>
      </c>
      <c r="T309" s="12" t="s">
        <v>4455</v>
      </c>
    </row>
    <row r="310" spans="5:20" ht="12.95" customHeight="1" x14ac:dyDescent="0.2">
      <c r="E310" s="5" t="s">
        <v>1881</v>
      </c>
      <c r="G310" s="5" t="s">
        <v>1568</v>
      </c>
      <c r="H310" s="9" t="s">
        <v>1569</v>
      </c>
      <c r="I310" s="22">
        <v>0</v>
      </c>
      <c r="J310" s="22">
        <v>0</v>
      </c>
      <c r="K310" s="12" t="s">
        <v>1914</v>
      </c>
      <c r="T310" s="12" t="s">
        <v>4456</v>
      </c>
    </row>
    <row r="311" spans="5:20" ht="12.95" customHeight="1" x14ac:dyDescent="0.2">
      <c r="E311" s="5" t="s">
        <v>1881</v>
      </c>
      <c r="G311" s="5" t="s">
        <v>1571</v>
      </c>
      <c r="H311" s="9" t="s">
        <v>1572</v>
      </c>
      <c r="I311" s="22">
        <v>0</v>
      </c>
      <c r="J311" s="22">
        <v>0</v>
      </c>
      <c r="K311" s="12" t="s">
        <v>1915</v>
      </c>
      <c r="T311" s="12" t="s">
        <v>4457</v>
      </c>
    </row>
    <row r="312" spans="5:20" ht="12.95" customHeight="1" x14ac:dyDescent="0.2">
      <c r="E312" s="5" t="s">
        <v>1881</v>
      </c>
      <c r="G312" s="5" t="s">
        <v>1574</v>
      </c>
      <c r="H312" s="9" t="s">
        <v>1575</v>
      </c>
      <c r="I312" s="22">
        <v>0</v>
      </c>
      <c r="J312" s="22">
        <v>0</v>
      </c>
      <c r="K312" s="12" t="s">
        <v>1916</v>
      </c>
      <c r="T312" s="12" t="s">
        <v>4458</v>
      </c>
    </row>
    <row r="313" spans="5:20" ht="12.95" customHeight="1" x14ac:dyDescent="0.2">
      <c r="E313" s="5" t="s">
        <v>1881</v>
      </c>
      <c r="G313" s="5" t="s">
        <v>1577</v>
      </c>
      <c r="H313" s="9" t="s">
        <v>1578</v>
      </c>
      <c r="I313" s="22">
        <v>0</v>
      </c>
      <c r="J313" s="22">
        <v>0</v>
      </c>
      <c r="K313" s="12" t="s">
        <v>1917</v>
      </c>
      <c r="T313" s="12" t="s">
        <v>4459</v>
      </c>
    </row>
    <row r="314" spans="5:20" ht="12.95" customHeight="1" x14ac:dyDescent="0.2">
      <c r="E314" s="5" t="s">
        <v>1881</v>
      </c>
      <c r="G314" s="5" t="s">
        <v>1580</v>
      </c>
      <c r="H314" s="9" t="s">
        <v>1581</v>
      </c>
      <c r="I314" s="22">
        <v>0</v>
      </c>
      <c r="J314" s="22">
        <v>0</v>
      </c>
      <c r="K314" s="12" t="s">
        <v>1918</v>
      </c>
      <c r="T314" s="12" t="s">
        <v>4460</v>
      </c>
    </row>
    <row r="315" spans="5:20" ht="12.95" customHeight="1" x14ac:dyDescent="0.2">
      <c r="E315" s="5" t="s">
        <v>1881</v>
      </c>
      <c r="G315" s="5" t="s">
        <v>1583</v>
      </c>
      <c r="H315" s="9" t="s">
        <v>1584</v>
      </c>
      <c r="I315" s="22">
        <v>0</v>
      </c>
      <c r="J315" s="22">
        <v>0</v>
      </c>
      <c r="K315" s="12" t="s">
        <v>1919</v>
      </c>
      <c r="T315" s="12" t="s">
        <v>4461</v>
      </c>
    </row>
    <row r="316" spans="5:20" ht="12.95" customHeight="1" x14ac:dyDescent="0.2">
      <c r="E316" s="5" t="s">
        <v>1881</v>
      </c>
      <c r="G316" s="5" t="s">
        <v>1586</v>
      </c>
      <c r="H316" s="9" t="s">
        <v>1587</v>
      </c>
      <c r="I316" s="22">
        <v>0</v>
      </c>
      <c r="J316" s="22">
        <v>0</v>
      </c>
      <c r="K316" s="12" t="s">
        <v>1920</v>
      </c>
      <c r="T316" s="12" t="s">
        <v>4462</v>
      </c>
    </row>
    <row r="317" spans="5:20" ht="12.95" customHeight="1" x14ac:dyDescent="0.2">
      <c r="E317" s="5" t="s">
        <v>1881</v>
      </c>
      <c r="G317" s="5" t="s">
        <v>1589</v>
      </c>
      <c r="H317" s="9" t="s">
        <v>1590</v>
      </c>
      <c r="I317" s="22">
        <v>0</v>
      </c>
      <c r="J317" s="22">
        <v>0</v>
      </c>
      <c r="K317" s="12" t="s">
        <v>1921</v>
      </c>
      <c r="T317" s="12" t="s">
        <v>4463</v>
      </c>
    </row>
    <row r="318" spans="5:20" ht="12.95" customHeight="1" x14ac:dyDescent="0.2">
      <c r="E318" s="5" t="s">
        <v>1881</v>
      </c>
      <c r="G318" s="5" t="s">
        <v>1592</v>
      </c>
      <c r="H318" s="9" t="s">
        <v>1593</v>
      </c>
      <c r="I318" s="22">
        <v>0</v>
      </c>
      <c r="J318" s="22">
        <v>0</v>
      </c>
      <c r="K318" s="12" t="s">
        <v>1922</v>
      </c>
      <c r="T318" s="12" t="s">
        <v>4464</v>
      </c>
    </row>
    <row r="319" spans="5:20" ht="12.95" customHeight="1" x14ac:dyDescent="0.2">
      <c r="E319" s="5" t="s">
        <v>1881</v>
      </c>
      <c r="G319" s="5" t="s">
        <v>1595</v>
      </c>
      <c r="H319" s="9" t="s">
        <v>1596</v>
      </c>
      <c r="I319" s="22">
        <v>0</v>
      </c>
      <c r="J319" s="22">
        <v>0</v>
      </c>
      <c r="K319" s="12" t="s">
        <v>1923</v>
      </c>
      <c r="T319" s="12" t="s">
        <v>4465</v>
      </c>
    </row>
    <row r="320" spans="5:20" ht="12.95" customHeight="1" x14ac:dyDescent="0.2">
      <c r="E320" s="5" t="s">
        <v>1881</v>
      </c>
      <c r="G320" s="3" t="s">
        <v>1598</v>
      </c>
      <c r="H320" s="10" t="s">
        <v>1599</v>
      </c>
      <c r="I320" s="23">
        <f>SUM(I303:I319)</f>
        <v>0</v>
      </c>
      <c r="J320" s="23">
        <f>SUM(J303:J319)</f>
        <v>0</v>
      </c>
      <c r="K320" s="13" t="s">
        <v>1924</v>
      </c>
      <c r="T320" s="12" t="s">
        <v>4466</v>
      </c>
    </row>
    <row r="321" spans="5:20" ht="12.95" customHeight="1" x14ac:dyDescent="0.2">
      <c r="E321" s="5" t="s">
        <v>1881</v>
      </c>
      <c r="G321" s="7" t="s">
        <v>1601</v>
      </c>
      <c r="H321" s="8" t="s">
        <v>1602</v>
      </c>
      <c r="I321" s="21"/>
      <c r="J321" s="21"/>
      <c r="K321" s="12" t="s">
        <v>1925</v>
      </c>
      <c r="T321" s="12" t="s">
        <v>4467</v>
      </c>
    </row>
    <row r="322" spans="5:20" ht="12.95" customHeight="1" x14ac:dyDescent="0.2">
      <c r="E322" s="5" t="s">
        <v>1881</v>
      </c>
      <c r="G322" s="5" t="s">
        <v>1604</v>
      </c>
      <c r="H322" s="9" t="s">
        <v>1605</v>
      </c>
      <c r="I322" s="22">
        <v>0</v>
      </c>
      <c r="J322" s="22">
        <v>0</v>
      </c>
      <c r="K322" s="12" t="s">
        <v>1926</v>
      </c>
      <c r="T322" s="12" t="s">
        <v>4468</v>
      </c>
    </row>
    <row r="323" spans="5:20" ht="12.95" customHeight="1" x14ac:dyDescent="0.2">
      <c r="E323" s="5" t="s">
        <v>1881</v>
      </c>
      <c r="G323" s="5" t="s">
        <v>1607</v>
      </c>
      <c r="H323" s="9" t="s">
        <v>1608</v>
      </c>
      <c r="I323" s="22">
        <v>0</v>
      </c>
      <c r="J323" s="22">
        <v>0</v>
      </c>
      <c r="K323" s="12" t="s">
        <v>1927</v>
      </c>
      <c r="T323" s="12" t="s">
        <v>4469</v>
      </c>
    </row>
    <row r="324" spans="5:20" ht="12.95" customHeight="1" x14ac:dyDescent="0.2">
      <c r="E324" s="5" t="s">
        <v>1881</v>
      </c>
      <c r="G324" s="5" t="s">
        <v>1610</v>
      </c>
      <c r="H324" s="9" t="s">
        <v>1611</v>
      </c>
      <c r="I324" s="22">
        <v>0</v>
      </c>
      <c r="J324" s="22">
        <v>0</v>
      </c>
      <c r="K324" s="12" t="s">
        <v>1928</v>
      </c>
      <c r="T324" s="12" t="s">
        <v>4470</v>
      </c>
    </row>
    <row r="325" spans="5:20" ht="12.95" customHeight="1" x14ac:dyDescent="0.2">
      <c r="E325" s="5" t="s">
        <v>1881</v>
      </c>
      <c r="G325" s="3" t="s">
        <v>1613</v>
      </c>
      <c r="H325" s="10" t="s">
        <v>1614</v>
      </c>
      <c r="I325" s="23">
        <f>SUM(I322:I324)</f>
        <v>0</v>
      </c>
      <c r="J325" s="23">
        <f>SUM(J322:J324)</f>
        <v>0</v>
      </c>
      <c r="K325" s="13" t="s">
        <v>1929</v>
      </c>
      <c r="T325" s="12" t="s">
        <v>4471</v>
      </c>
    </row>
    <row r="326" spans="5:20" ht="12.95" customHeight="1" x14ac:dyDescent="0.2">
      <c r="E326" s="5" t="s">
        <v>1881</v>
      </c>
      <c r="G326" s="3" t="s">
        <v>1616</v>
      </c>
      <c r="H326" s="10" t="s">
        <v>1617</v>
      </c>
      <c r="I326" s="23">
        <f>+I320+I325</f>
        <v>0</v>
      </c>
      <c r="J326" s="23">
        <f>+J320+J325</f>
        <v>0</v>
      </c>
      <c r="K326" s="13" t="s">
        <v>1930</v>
      </c>
      <c r="T326" s="12" t="s">
        <v>4472</v>
      </c>
    </row>
    <row r="327" spans="5:20" ht="12.95" customHeight="1" x14ac:dyDescent="0.2">
      <c r="E327" s="5" t="s">
        <v>1881</v>
      </c>
      <c r="G327" s="7" t="s">
        <v>1619</v>
      </c>
      <c r="H327" s="8" t="s">
        <v>1620</v>
      </c>
      <c r="I327" s="21"/>
      <c r="J327" s="21"/>
      <c r="K327" s="12" t="s">
        <v>1931</v>
      </c>
      <c r="T327" s="12" t="s">
        <v>4473</v>
      </c>
    </row>
    <row r="328" spans="5:20" ht="12.95" customHeight="1" x14ac:dyDescent="0.2">
      <c r="E328" s="5" t="s">
        <v>1881</v>
      </c>
      <c r="G328" s="3" t="s">
        <v>1622</v>
      </c>
      <c r="H328" s="10" t="s">
        <v>1623</v>
      </c>
      <c r="I328" s="23">
        <f>+I301-(I326*$I$1)</f>
        <v>0</v>
      </c>
      <c r="J328" s="23">
        <f>+J301-(J326*$I$1)</f>
        <v>0</v>
      </c>
      <c r="K328" s="13" t="s">
        <v>1932</v>
      </c>
      <c r="T328" s="12" t="s">
        <v>4474</v>
      </c>
    </row>
    <row r="329" spans="5:20" ht="12.95" customHeight="1" x14ac:dyDescent="0.2">
      <c r="E329" s="5" t="s">
        <v>1881</v>
      </c>
      <c r="G329" s="5" t="s">
        <v>1625</v>
      </c>
      <c r="H329" s="9" t="s">
        <v>1626</v>
      </c>
      <c r="I329" s="22">
        <v>0</v>
      </c>
      <c r="J329" s="22">
        <v>0</v>
      </c>
      <c r="K329" s="12" t="s">
        <v>1933</v>
      </c>
      <c r="T329" s="12" t="s">
        <v>4475</v>
      </c>
    </row>
    <row r="330" spans="5:20" ht="12.95" customHeight="1" x14ac:dyDescent="0.2">
      <c r="E330" s="5" t="s">
        <v>1881</v>
      </c>
      <c r="G330" s="3" t="s">
        <v>1628</v>
      </c>
      <c r="H330" s="10" t="s">
        <v>1629</v>
      </c>
      <c r="I330" s="23">
        <f>+I328-(I329*$I$1)</f>
        <v>0</v>
      </c>
      <c r="J330" s="23">
        <f>+J328-(J329*$I$1)</f>
        <v>0</v>
      </c>
      <c r="K330" s="13" t="s">
        <v>1934</v>
      </c>
      <c r="T330" s="12" t="s">
        <v>4476</v>
      </c>
    </row>
    <row r="331" spans="5:20" ht="12.95" customHeight="1" x14ac:dyDescent="0.2">
      <c r="E331" s="5" t="s">
        <v>1881</v>
      </c>
      <c r="G331" s="5" t="s">
        <v>1631</v>
      </c>
      <c r="H331" s="9" t="s">
        <v>1632</v>
      </c>
      <c r="I331" s="22">
        <v>0</v>
      </c>
      <c r="J331" s="22">
        <v>0</v>
      </c>
      <c r="K331" s="12" t="s">
        <v>1935</v>
      </c>
      <c r="T331" s="12" t="s">
        <v>4477</v>
      </c>
    </row>
    <row r="332" spans="5:20" ht="12.95" customHeight="1" x14ac:dyDescent="0.2">
      <c r="E332" s="5" t="s">
        <v>1881</v>
      </c>
      <c r="G332" s="5" t="s">
        <v>1634</v>
      </c>
      <c r="H332" s="9" t="s">
        <v>1635</v>
      </c>
      <c r="I332" s="22">
        <v>0</v>
      </c>
      <c r="J332" s="22">
        <v>0</v>
      </c>
      <c r="K332" s="12" t="s">
        <v>1936</v>
      </c>
      <c r="T332" s="12" t="s">
        <v>4478</v>
      </c>
    </row>
    <row r="333" spans="5:20" ht="12.95" customHeight="1" x14ac:dyDescent="0.2">
      <c r="E333" s="5" t="s">
        <v>1881</v>
      </c>
      <c r="G333" s="3" t="s">
        <v>1637</v>
      </c>
      <c r="H333" s="10" t="s">
        <v>1638</v>
      </c>
      <c r="I333" s="23">
        <f>SUM(I330:I332)</f>
        <v>0</v>
      </c>
      <c r="J333" s="23">
        <f>SUM(J330:J332)</f>
        <v>0</v>
      </c>
      <c r="K333" s="13" t="s">
        <v>1937</v>
      </c>
      <c r="T333" s="12" t="s">
        <v>4479</v>
      </c>
    </row>
    <row r="334" spans="5:20" ht="12.95" customHeight="1" x14ac:dyDescent="0.2">
      <c r="E334" s="5" t="s">
        <v>1881</v>
      </c>
      <c r="G334" s="7" t="s">
        <v>1640</v>
      </c>
      <c r="H334" s="8" t="s">
        <v>1641</v>
      </c>
      <c r="I334" s="21"/>
      <c r="J334" s="21"/>
      <c r="K334" s="12" t="s">
        <v>1938</v>
      </c>
      <c r="T334" s="12" t="s">
        <v>4480</v>
      </c>
    </row>
    <row r="335" spans="5:20" ht="12.95" customHeight="1" x14ac:dyDescent="0.2">
      <c r="E335" s="5" t="s">
        <v>1881</v>
      </c>
      <c r="G335" s="5" t="s">
        <v>1643</v>
      </c>
      <c r="H335" s="9" t="s">
        <v>1644</v>
      </c>
      <c r="I335" s="22">
        <v>0</v>
      </c>
      <c r="J335" s="22">
        <v>0</v>
      </c>
      <c r="K335" s="12" t="s">
        <v>1939</v>
      </c>
      <c r="T335" s="12" t="s">
        <v>4481</v>
      </c>
    </row>
    <row r="336" spans="5:20" ht="12.95" customHeight="1" x14ac:dyDescent="0.2">
      <c r="E336" s="5" t="s">
        <v>1881</v>
      </c>
      <c r="G336" s="5" t="s">
        <v>1646</v>
      </c>
      <c r="H336" s="9" t="s">
        <v>1647</v>
      </c>
      <c r="I336" s="22">
        <v>0</v>
      </c>
      <c r="J336" s="22">
        <v>0</v>
      </c>
      <c r="K336" s="12" t="s">
        <v>1940</v>
      </c>
      <c r="T336" s="12" t="s">
        <v>4482</v>
      </c>
    </row>
    <row r="337" spans="4:20" ht="12.95" customHeight="1" x14ac:dyDescent="0.2">
      <c r="E337" s="5" t="s">
        <v>1881</v>
      </c>
      <c r="G337" s="5" t="s">
        <v>1649</v>
      </c>
      <c r="H337" s="9" t="s">
        <v>1650</v>
      </c>
      <c r="I337" s="22">
        <v>0</v>
      </c>
      <c r="J337" s="22">
        <v>0</v>
      </c>
      <c r="K337" s="12" t="s">
        <v>1941</v>
      </c>
      <c r="T337" s="12" t="s">
        <v>4483</v>
      </c>
    </row>
    <row r="338" spans="4:20" ht="12.95" customHeight="1" x14ac:dyDescent="0.2">
      <c r="E338" s="5" t="s">
        <v>1881</v>
      </c>
      <c r="G338" s="5" t="s">
        <v>1652</v>
      </c>
      <c r="H338" s="9" t="s">
        <v>1653</v>
      </c>
      <c r="I338" s="22">
        <v>0</v>
      </c>
      <c r="J338" s="22">
        <v>0</v>
      </c>
      <c r="K338" s="12" t="s">
        <v>1942</v>
      </c>
      <c r="T338" s="12" t="s">
        <v>4484</v>
      </c>
    </row>
    <row r="339" spans="4:20" ht="12.95" customHeight="1" x14ac:dyDescent="0.2">
      <c r="E339" s="5" t="s">
        <v>1881</v>
      </c>
      <c r="G339" s="5" t="s">
        <v>1655</v>
      </c>
      <c r="H339" s="9" t="s">
        <v>1656</v>
      </c>
      <c r="I339" s="22">
        <v>0</v>
      </c>
      <c r="J339" s="22">
        <v>0</v>
      </c>
      <c r="K339" s="12" t="s">
        <v>1943</v>
      </c>
      <c r="T339" s="12" t="s">
        <v>4485</v>
      </c>
    </row>
    <row r="340" spans="4:20" ht="12.95" customHeight="1" x14ac:dyDescent="0.2">
      <c r="E340" s="5" t="s">
        <v>1881</v>
      </c>
      <c r="G340" s="5" t="s">
        <v>1658</v>
      </c>
      <c r="H340" s="9" t="s">
        <v>1659</v>
      </c>
      <c r="I340" s="22">
        <v>0</v>
      </c>
      <c r="J340" s="22">
        <v>0</v>
      </c>
      <c r="K340" s="12" t="s">
        <v>1944</v>
      </c>
      <c r="T340" s="12" t="s">
        <v>4486</v>
      </c>
    </row>
    <row r="341" spans="4:20" ht="12.95" customHeight="1" x14ac:dyDescent="0.2">
      <c r="E341" s="5" t="s">
        <v>1881</v>
      </c>
      <c r="G341" s="5" t="s">
        <v>1661</v>
      </c>
      <c r="H341" s="9" t="s">
        <v>1662</v>
      </c>
      <c r="I341" s="22">
        <v>0</v>
      </c>
      <c r="J341" s="22">
        <v>0</v>
      </c>
      <c r="K341" s="12" t="s">
        <v>1945</v>
      </c>
      <c r="T341" s="12" t="s">
        <v>4487</v>
      </c>
    </row>
    <row r="342" spans="4:20" ht="12.95" customHeight="1" x14ac:dyDescent="0.2">
      <c r="E342" s="5" t="s">
        <v>1881</v>
      </c>
      <c r="G342" s="5" t="s">
        <v>1664</v>
      </c>
      <c r="H342" s="9" t="s">
        <v>1665</v>
      </c>
      <c r="I342" s="22">
        <v>0</v>
      </c>
      <c r="J342" s="22">
        <v>0</v>
      </c>
      <c r="K342" s="12" t="s">
        <v>1946</v>
      </c>
      <c r="T342" s="12" t="s">
        <v>4488</v>
      </c>
    </row>
    <row r="343" spans="4:20" ht="12.95" customHeight="1" x14ac:dyDescent="0.2">
      <c r="E343" s="5" t="s">
        <v>1881</v>
      </c>
      <c r="G343" s="5" t="s">
        <v>1667</v>
      </c>
      <c r="H343" s="9" t="s">
        <v>1668</v>
      </c>
      <c r="I343" s="22">
        <v>0</v>
      </c>
      <c r="J343" s="22">
        <v>0</v>
      </c>
      <c r="K343" s="12" t="s">
        <v>1947</v>
      </c>
      <c r="T343" s="12" t="s">
        <v>4489</v>
      </c>
    </row>
    <row r="344" spans="4:20" ht="12.95" customHeight="1" x14ac:dyDescent="0.2">
      <c r="E344" s="5" t="s">
        <v>1881</v>
      </c>
      <c r="G344" s="3" t="s">
        <v>1670</v>
      </c>
      <c r="H344" s="10" t="s">
        <v>1671</v>
      </c>
      <c r="I344" s="23">
        <f>+I333+SUM(I335:I343)</f>
        <v>0</v>
      </c>
      <c r="J344" s="23">
        <f>+J333+SUM(J335:J343)</f>
        <v>0</v>
      </c>
      <c r="K344" s="13" t="s">
        <v>1948</v>
      </c>
      <c r="T344" s="12" t="s">
        <v>4490</v>
      </c>
    </row>
    <row r="345" spans="4:20" ht="12.95" customHeight="1" x14ac:dyDescent="0.2">
      <c r="D345" s="5" t="s">
        <v>1949</v>
      </c>
      <c r="E345" s="5" t="s">
        <v>1950</v>
      </c>
      <c r="F345" s="18"/>
      <c r="G345" s="7" t="s">
        <v>4652</v>
      </c>
      <c r="H345" s="8" t="s">
        <v>4653</v>
      </c>
      <c r="I345" s="21"/>
      <c r="J345" s="21"/>
      <c r="K345" s="12" t="s">
        <v>1951</v>
      </c>
      <c r="T345" s="12" t="s">
        <v>4424</v>
      </c>
    </row>
    <row r="346" spans="4:20" ht="12.95" customHeight="1" x14ac:dyDescent="0.2">
      <c r="E346" s="5" t="s">
        <v>1950</v>
      </c>
      <c r="G346" s="5" t="s">
        <v>4655</v>
      </c>
      <c r="H346" s="9" t="s">
        <v>4656</v>
      </c>
      <c r="I346" s="22">
        <v>0</v>
      </c>
      <c r="J346" s="22">
        <v>0</v>
      </c>
      <c r="K346" s="12" t="s">
        <v>1952</v>
      </c>
      <c r="T346" s="12" t="s">
        <v>4425</v>
      </c>
    </row>
    <row r="347" spans="4:20" ht="12.95" customHeight="1" x14ac:dyDescent="0.2">
      <c r="E347" s="5" t="s">
        <v>1950</v>
      </c>
      <c r="G347" s="5" t="s">
        <v>4658</v>
      </c>
      <c r="H347" s="9" t="s">
        <v>4659</v>
      </c>
      <c r="I347" s="22">
        <v>0</v>
      </c>
      <c r="J347" s="22">
        <v>0</v>
      </c>
      <c r="K347" s="12" t="s">
        <v>1953</v>
      </c>
      <c r="T347" s="12" t="s">
        <v>4426</v>
      </c>
    </row>
    <row r="348" spans="4:20" ht="12.95" customHeight="1" x14ac:dyDescent="0.2">
      <c r="E348" s="5" t="s">
        <v>1950</v>
      </c>
      <c r="G348" s="5" t="s">
        <v>4661</v>
      </c>
      <c r="H348" s="9" t="s">
        <v>4662</v>
      </c>
      <c r="I348" s="22">
        <v>0</v>
      </c>
      <c r="J348" s="22">
        <v>0</v>
      </c>
      <c r="K348" s="12" t="s">
        <v>1954</v>
      </c>
      <c r="T348" s="12" t="s">
        <v>4427</v>
      </c>
    </row>
    <row r="349" spans="4:20" ht="12.95" customHeight="1" x14ac:dyDescent="0.2">
      <c r="E349" s="5" t="s">
        <v>1950</v>
      </c>
      <c r="G349" s="5" t="s">
        <v>4664</v>
      </c>
      <c r="H349" s="9" t="s">
        <v>4665</v>
      </c>
      <c r="I349" s="22">
        <v>0</v>
      </c>
      <c r="J349" s="22">
        <v>0</v>
      </c>
      <c r="K349" s="12" t="s">
        <v>1955</v>
      </c>
      <c r="T349" s="12" t="s">
        <v>4428</v>
      </c>
    </row>
    <row r="350" spans="4:20" ht="12.95" customHeight="1" x14ac:dyDescent="0.2">
      <c r="E350" s="5" t="s">
        <v>1950</v>
      </c>
      <c r="G350" s="5" t="s">
        <v>4667</v>
      </c>
      <c r="H350" s="9" t="s">
        <v>4668</v>
      </c>
      <c r="I350" s="22">
        <v>0</v>
      </c>
      <c r="J350" s="22">
        <v>0</v>
      </c>
      <c r="K350" s="12" t="s">
        <v>1956</v>
      </c>
      <c r="T350" s="12" t="s">
        <v>4429</v>
      </c>
    </row>
    <row r="351" spans="4:20" ht="12.95" customHeight="1" x14ac:dyDescent="0.2">
      <c r="E351" s="5" t="s">
        <v>1950</v>
      </c>
      <c r="G351" s="5" t="s">
        <v>4670</v>
      </c>
      <c r="H351" s="9" t="s">
        <v>4671</v>
      </c>
      <c r="I351" s="22">
        <v>0</v>
      </c>
      <c r="J351" s="22">
        <v>0</v>
      </c>
      <c r="K351" s="12" t="s">
        <v>1957</v>
      </c>
      <c r="T351" s="12" t="s">
        <v>4430</v>
      </c>
    </row>
    <row r="352" spans="4:20" ht="12.95" customHeight="1" x14ac:dyDescent="0.2">
      <c r="E352" s="5" t="s">
        <v>1950</v>
      </c>
      <c r="G352" s="5" t="s">
        <v>4673</v>
      </c>
      <c r="H352" s="9" t="s">
        <v>4674</v>
      </c>
      <c r="I352" s="22">
        <v>0</v>
      </c>
      <c r="J352" s="22">
        <v>0</v>
      </c>
      <c r="K352" s="12" t="s">
        <v>1958</v>
      </c>
      <c r="T352" s="12" t="s">
        <v>4431</v>
      </c>
    </row>
    <row r="353" spans="5:20" ht="12.95" customHeight="1" x14ac:dyDescent="0.2">
      <c r="E353" s="5" t="s">
        <v>1950</v>
      </c>
      <c r="G353" s="5" t="s">
        <v>4676</v>
      </c>
      <c r="H353" s="9" t="s">
        <v>4677</v>
      </c>
      <c r="I353" s="22">
        <v>0</v>
      </c>
      <c r="J353" s="22">
        <v>0</v>
      </c>
      <c r="K353" s="12" t="s">
        <v>1959</v>
      </c>
      <c r="T353" s="12" t="s">
        <v>4432</v>
      </c>
    </row>
    <row r="354" spans="5:20" ht="12.95" customHeight="1" x14ac:dyDescent="0.2">
      <c r="E354" s="5" t="s">
        <v>1950</v>
      </c>
      <c r="G354" s="5" t="s">
        <v>4679</v>
      </c>
      <c r="H354" s="9" t="s">
        <v>4680</v>
      </c>
      <c r="I354" s="22">
        <v>0</v>
      </c>
      <c r="J354" s="22">
        <v>0</v>
      </c>
      <c r="K354" s="12" t="s">
        <v>1960</v>
      </c>
      <c r="T354" s="12" t="s">
        <v>4433</v>
      </c>
    </row>
    <row r="355" spans="5:20" ht="12.95" customHeight="1" x14ac:dyDescent="0.2">
      <c r="E355" s="5" t="s">
        <v>1950</v>
      </c>
      <c r="G355" s="5" t="s">
        <v>4682</v>
      </c>
      <c r="H355" s="9" t="s">
        <v>4683</v>
      </c>
      <c r="I355" s="22">
        <v>0</v>
      </c>
      <c r="J355" s="22">
        <v>0</v>
      </c>
      <c r="K355" s="12" t="s">
        <v>1961</v>
      </c>
      <c r="T355" s="12" t="s">
        <v>4434</v>
      </c>
    </row>
    <row r="356" spans="5:20" ht="12.95" customHeight="1" x14ac:dyDescent="0.2">
      <c r="E356" s="5" t="s">
        <v>1950</v>
      </c>
      <c r="G356" s="5" t="s">
        <v>4685</v>
      </c>
      <c r="H356" s="9" t="s">
        <v>4686</v>
      </c>
      <c r="I356" s="22">
        <v>0</v>
      </c>
      <c r="J356" s="22">
        <v>0</v>
      </c>
      <c r="K356" s="12" t="s">
        <v>1962</v>
      </c>
      <c r="T356" s="12" t="s">
        <v>4435</v>
      </c>
    </row>
    <row r="357" spans="5:20" ht="12.95" customHeight="1" x14ac:dyDescent="0.2">
      <c r="E357" s="5" t="s">
        <v>1950</v>
      </c>
      <c r="G357" s="5" t="s">
        <v>4688</v>
      </c>
      <c r="H357" s="9" t="s">
        <v>4689</v>
      </c>
      <c r="I357" s="22">
        <v>0</v>
      </c>
      <c r="J357" s="22">
        <v>0</v>
      </c>
      <c r="K357" s="12" t="s">
        <v>1963</v>
      </c>
      <c r="T357" s="12" t="s">
        <v>4436</v>
      </c>
    </row>
    <row r="358" spans="5:20" ht="12.95" customHeight="1" x14ac:dyDescent="0.2">
      <c r="E358" s="5" t="s">
        <v>1950</v>
      </c>
      <c r="G358" s="5" t="s">
        <v>4691</v>
      </c>
      <c r="H358" s="9" t="s">
        <v>4692</v>
      </c>
      <c r="I358" s="22">
        <v>0</v>
      </c>
      <c r="J358" s="22">
        <v>0</v>
      </c>
      <c r="K358" s="12" t="s">
        <v>1964</v>
      </c>
      <c r="T358" s="12" t="s">
        <v>4437</v>
      </c>
    </row>
    <row r="359" spans="5:20" ht="12.95" customHeight="1" x14ac:dyDescent="0.2">
      <c r="E359" s="5" t="s">
        <v>1950</v>
      </c>
      <c r="G359" s="5" t="s">
        <v>4694</v>
      </c>
      <c r="H359" s="9" t="s">
        <v>4695</v>
      </c>
      <c r="I359" s="22">
        <v>0</v>
      </c>
      <c r="J359" s="22">
        <v>0</v>
      </c>
      <c r="K359" s="12" t="s">
        <v>1965</v>
      </c>
      <c r="T359" s="12" t="s">
        <v>4438</v>
      </c>
    </row>
    <row r="360" spans="5:20" ht="12.95" customHeight="1" x14ac:dyDescent="0.2">
      <c r="E360" s="5" t="s">
        <v>1950</v>
      </c>
      <c r="G360" s="3" t="s">
        <v>4697</v>
      </c>
      <c r="H360" s="10" t="s">
        <v>4698</v>
      </c>
      <c r="I360" s="23">
        <f>SUM(I346:I359)</f>
        <v>0</v>
      </c>
      <c r="J360" s="23">
        <f>SUM(J346:J359)</f>
        <v>0</v>
      </c>
      <c r="K360" s="13" t="s">
        <v>1966</v>
      </c>
      <c r="T360" s="12" t="s">
        <v>4439</v>
      </c>
    </row>
    <row r="361" spans="5:20" ht="12.95" customHeight="1" x14ac:dyDescent="0.2">
      <c r="E361" s="5" t="s">
        <v>1950</v>
      </c>
      <c r="G361" s="5" t="s">
        <v>4700</v>
      </c>
      <c r="H361" s="9" t="s">
        <v>4701</v>
      </c>
      <c r="I361" s="22">
        <v>0</v>
      </c>
      <c r="J361" s="22">
        <v>0</v>
      </c>
      <c r="K361" s="12" t="s">
        <v>1967</v>
      </c>
      <c r="T361" s="12" t="s">
        <v>4440</v>
      </c>
    </row>
    <row r="362" spans="5:20" ht="12.95" customHeight="1" x14ac:dyDescent="0.2">
      <c r="E362" s="5" t="s">
        <v>1950</v>
      </c>
      <c r="G362" s="3" t="s">
        <v>4703</v>
      </c>
      <c r="H362" s="10" t="s">
        <v>4704</v>
      </c>
      <c r="I362" s="23">
        <f>+I360-(I361*$I$1)</f>
        <v>0</v>
      </c>
      <c r="J362" s="23">
        <f>+J360-(J361*$I$1)</f>
        <v>0</v>
      </c>
      <c r="K362" s="13" t="s">
        <v>1968</v>
      </c>
      <c r="T362" s="12" t="s">
        <v>4441</v>
      </c>
    </row>
    <row r="363" spans="5:20" ht="12.95" customHeight="1" x14ac:dyDescent="0.2">
      <c r="E363" s="5" t="s">
        <v>1950</v>
      </c>
      <c r="G363" s="7" t="s">
        <v>4706</v>
      </c>
      <c r="H363" s="8" t="s">
        <v>4707</v>
      </c>
      <c r="I363" s="21"/>
      <c r="J363" s="21"/>
      <c r="K363" s="12" t="s">
        <v>1969</v>
      </c>
      <c r="T363" s="12" t="s">
        <v>4442</v>
      </c>
    </row>
    <row r="364" spans="5:20" ht="12.95" customHeight="1" x14ac:dyDescent="0.2">
      <c r="E364" s="5" t="s">
        <v>1950</v>
      </c>
      <c r="G364" s="5" t="s">
        <v>4709</v>
      </c>
      <c r="H364" s="9" t="s">
        <v>4710</v>
      </c>
      <c r="I364" s="22">
        <v>0</v>
      </c>
      <c r="J364" s="22">
        <v>0</v>
      </c>
      <c r="K364" s="12" t="s">
        <v>1970</v>
      </c>
      <c r="T364" s="12" t="s">
        <v>4443</v>
      </c>
    </row>
    <row r="365" spans="5:20" ht="12.95" customHeight="1" x14ac:dyDescent="0.2">
      <c r="E365" s="5" t="s">
        <v>1950</v>
      </c>
      <c r="G365" s="5" t="s">
        <v>4712</v>
      </c>
      <c r="H365" s="9" t="s">
        <v>1533</v>
      </c>
      <c r="I365" s="22">
        <v>0</v>
      </c>
      <c r="J365" s="22">
        <v>0</v>
      </c>
      <c r="K365" s="12" t="s">
        <v>1971</v>
      </c>
      <c r="T365" s="12" t="s">
        <v>4444</v>
      </c>
    </row>
    <row r="366" spans="5:20" ht="12.95" customHeight="1" x14ac:dyDescent="0.2">
      <c r="E366" s="5" t="s">
        <v>1950</v>
      </c>
      <c r="G366" s="5" t="s">
        <v>1535</v>
      </c>
      <c r="H366" s="9" t="s">
        <v>1536</v>
      </c>
      <c r="I366" s="22">
        <v>0</v>
      </c>
      <c r="J366" s="22">
        <v>0</v>
      </c>
      <c r="K366" s="12" t="s">
        <v>1972</v>
      </c>
      <c r="T366" s="12" t="s">
        <v>4445</v>
      </c>
    </row>
    <row r="367" spans="5:20" ht="12.95" customHeight="1" x14ac:dyDescent="0.2">
      <c r="E367" s="5" t="s">
        <v>1950</v>
      </c>
      <c r="G367" s="3" t="s">
        <v>1538</v>
      </c>
      <c r="H367" s="10" t="s">
        <v>1539</v>
      </c>
      <c r="I367" s="23">
        <f>SUM(I364:I366)</f>
        <v>0</v>
      </c>
      <c r="J367" s="23">
        <f>SUM(J364:J366)</f>
        <v>0</v>
      </c>
      <c r="K367" s="13" t="s">
        <v>1973</v>
      </c>
      <c r="T367" s="12" t="s">
        <v>4446</v>
      </c>
    </row>
    <row r="368" spans="5:20" ht="12.95" customHeight="1" x14ac:dyDescent="0.2">
      <c r="E368" s="5" t="s">
        <v>1950</v>
      </c>
      <c r="G368" s="3" t="s">
        <v>1541</v>
      </c>
      <c r="H368" s="10" t="s">
        <v>1542</v>
      </c>
      <c r="I368" s="23">
        <f>+I362+I367</f>
        <v>0</v>
      </c>
      <c r="J368" s="23">
        <f>+J362+J367</f>
        <v>0</v>
      </c>
      <c r="K368" s="13" t="s">
        <v>1974</v>
      </c>
      <c r="T368" s="12" t="s">
        <v>4447</v>
      </c>
    </row>
    <row r="369" spans="5:20" ht="12.95" customHeight="1" x14ac:dyDescent="0.2">
      <c r="E369" s="5" t="s">
        <v>1950</v>
      </c>
      <c r="G369" s="7" t="s">
        <v>1544</v>
      </c>
      <c r="H369" s="8" t="s">
        <v>1545</v>
      </c>
      <c r="I369" s="21"/>
      <c r="J369" s="21"/>
      <c r="K369" s="12" t="s">
        <v>1975</v>
      </c>
      <c r="T369" s="12" t="s">
        <v>4448</v>
      </c>
    </row>
    <row r="370" spans="5:20" ht="12.95" customHeight="1" x14ac:dyDescent="0.2">
      <c r="E370" s="5" t="s">
        <v>1950</v>
      </c>
      <c r="G370" s="5" t="s">
        <v>1547</v>
      </c>
      <c r="H370" s="9" t="s">
        <v>1548</v>
      </c>
      <c r="I370" s="22">
        <v>0</v>
      </c>
      <c r="J370" s="22">
        <v>0</v>
      </c>
      <c r="K370" s="12" t="s">
        <v>1976</v>
      </c>
      <c r="T370" s="12" t="s">
        <v>4449</v>
      </c>
    </row>
    <row r="371" spans="5:20" ht="12.95" customHeight="1" x14ac:dyDescent="0.2">
      <c r="E371" s="5" t="s">
        <v>1950</v>
      </c>
      <c r="G371" s="5" t="s">
        <v>1550</v>
      </c>
      <c r="H371" s="9" t="s">
        <v>1551</v>
      </c>
      <c r="I371" s="22">
        <v>0</v>
      </c>
      <c r="J371" s="22">
        <v>0</v>
      </c>
      <c r="K371" s="12" t="s">
        <v>1977</v>
      </c>
      <c r="T371" s="12" t="s">
        <v>4450</v>
      </c>
    </row>
    <row r="372" spans="5:20" ht="12.95" customHeight="1" x14ac:dyDescent="0.2">
      <c r="E372" s="5" t="s">
        <v>1950</v>
      </c>
      <c r="G372" s="5" t="s">
        <v>1553</v>
      </c>
      <c r="H372" s="9" t="s">
        <v>1554</v>
      </c>
      <c r="I372" s="22">
        <v>0</v>
      </c>
      <c r="J372" s="22">
        <v>0</v>
      </c>
      <c r="K372" s="12" t="s">
        <v>1978</v>
      </c>
      <c r="T372" s="12" t="s">
        <v>4451</v>
      </c>
    </row>
    <row r="373" spans="5:20" ht="12.95" customHeight="1" x14ac:dyDescent="0.2">
      <c r="E373" s="5" t="s">
        <v>1950</v>
      </c>
      <c r="G373" s="5" t="s">
        <v>1556</v>
      </c>
      <c r="H373" s="9" t="s">
        <v>1557</v>
      </c>
      <c r="I373" s="22">
        <v>0</v>
      </c>
      <c r="J373" s="22">
        <v>0</v>
      </c>
      <c r="K373" s="12" t="s">
        <v>1979</v>
      </c>
      <c r="T373" s="12" t="s">
        <v>4452</v>
      </c>
    </row>
    <row r="374" spans="5:20" ht="12.95" customHeight="1" x14ac:dyDescent="0.2">
      <c r="E374" s="5" t="s">
        <v>1950</v>
      </c>
      <c r="G374" s="5" t="s">
        <v>1559</v>
      </c>
      <c r="H374" s="9" t="s">
        <v>1560</v>
      </c>
      <c r="I374" s="22">
        <v>0</v>
      </c>
      <c r="J374" s="22">
        <v>0</v>
      </c>
      <c r="K374" s="12" t="s">
        <v>1980</v>
      </c>
      <c r="T374" s="12" t="s">
        <v>4453</v>
      </c>
    </row>
    <row r="375" spans="5:20" ht="12.95" customHeight="1" x14ac:dyDescent="0.2">
      <c r="E375" s="5" t="s">
        <v>1950</v>
      </c>
      <c r="G375" s="5" t="s">
        <v>1562</v>
      </c>
      <c r="H375" s="9" t="s">
        <v>1563</v>
      </c>
      <c r="I375" s="22">
        <v>0</v>
      </c>
      <c r="J375" s="22">
        <v>0</v>
      </c>
      <c r="K375" s="12" t="s">
        <v>1981</v>
      </c>
      <c r="T375" s="12" t="s">
        <v>4454</v>
      </c>
    </row>
    <row r="376" spans="5:20" ht="12.95" customHeight="1" x14ac:dyDescent="0.2">
      <c r="E376" s="5" t="s">
        <v>1950</v>
      </c>
      <c r="G376" s="5" t="s">
        <v>1565</v>
      </c>
      <c r="H376" s="9" t="s">
        <v>1566</v>
      </c>
      <c r="I376" s="22">
        <v>0</v>
      </c>
      <c r="J376" s="22">
        <v>0</v>
      </c>
      <c r="K376" s="12" t="s">
        <v>1982</v>
      </c>
      <c r="T376" s="12" t="s">
        <v>4455</v>
      </c>
    </row>
    <row r="377" spans="5:20" ht="12.95" customHeight="1" x14ac:dyDescent="0.2">
      <c r="E377" s="5" t="s">
        <v>1950</v>
      </c>
      <c r="G377" s="5" t="s">
        <v>1568</v>
      </c>
      <c r="H377" s="9" t="s">
        <v>1569</v>
      </c>
      <c r="I377" s="22">
        <v>0</v>
      </c>
      <c r="J377" s="22">
        <v>0</v>
      </c>
      <c r="K377" s="12" t="s">
        <v>1983</v>
      </c>
      <c r="T377" s="12" t="s">
        <v>4456</v>
      </c>
    </row>
    <row r="378" spans="5:20" ht="12.95" customHeight="1" x14ac:dyDescent="0.2">
      <c r="E378" s="5" t="s">
        <v>1950</v>
      </c>
      <c r="G378" s="5" t="s">
        <v>1571</v>
      </c>
      <c r="H378" s="9" t="s">
        <v>1572</v>
      </c>
      <c r="I378" s="22">
        <v>0</v>
      </c>
      <c r="J378" s="22">
        <v>0</v>
      </c>
      <c r="K378" s="12" t="s">
        <v>1984</v>
      </c>
      <c r="T378" s="12" t="s">
        <v>4457</v>
      </c>
    </row>
    <row r="379" spans="5:20" ht="12.95" customHeight="1" x14ac:dyDescent="0.2">
      <c r="E379" s="5" t="s">
        <v>1950</v>
      </c>
      <c r="G379" s="5" t="s">
        <v>1574</v>
      </c>
      <c r="H379" s="9" t="s">
        <v>1575</v>
      </c>
      <c r="I379" s="22">
        <v>0</v>
      </c>
      <c r="J379" s="22">
        <v>0</v>
      </c>
      <c r="K379" s="12" t="s">
        <v>1985</v>
      </c>
      <c r="T379" s="12" t="s">
        <v>4458</v>
      </c>
    </row>
    <row r="380" spans="5:20" ht="12.95" customHeight="1" x14ac:dyDescent="0.2">
      <c r="E380" s="5" t="s">
        <v>1950</v>
      </c>
      <c r="G380" s="5" t="s">
        <v>1577</v>
      </c>
      <c r="H380" s="9" t="s">
        <v>1578</v>
      </c>
      <c r="I380" s="22">
        <v>0</v>
      </c>
      <c r="J380" s="22">
        <v>0</v>
      </c>
      <c r="K380" s="12" t="s">
        <v>1986</v>
      </c>
      <c r="T380" s="12" t="s">
        <v>4459</v>
      </c>
    </row>
    <row r="381" spans="5:20" ht="12.95" customHeight="1" x14ac:dyDescent="0.2">
      <c r="E381" s="5" t="s">
        <v>1950</v>
      </c>
      <c r="G381" s="5" t="s">
        <v>1580</v>
      </c>
      <c r="H381" s="9" t="s">
        <v>1581</v>
      </c>
      <c r="I381" s="22">
        <v>0</v>
      </c>
      <c r="J381" s="22">
        <v>0</v>
      </c>
      <c r="K381" s="12" t="s">
        <v>1987</v>
      </c>
      <c r="T381" s="12" t="s">
        <v>4460</v>
      </c>
    </row>
    <row r="382" spans="5:20" ht="12.95" customHeight="1" x14ac:dyDescent="0.2">
      <c r="E382" s="5" t="s">
        <v>1950</v>
      </c>
      <c r="G382" s="5" t="s">
        <v>1583</v>
      </c>
      <c r="H382" s="9" t="s">
        <v>1584</v>
      </c>
      <c r="I382" s="22">
        <v>0</v>
      </c>
      <c r="J382" s="22">
        <v>0</v>
      </c>
      <c r="K382" s="12" t="s">
        <v>1988</v>
      </c>
      <c r="T382" s="12" t="s">
        <v>4461</v>
      </c>
    </row>
    <row r="383" spans="5:20" ht="12.95" customHeight="1" x14ac:dyDescent="0.2">
      <c r="E383" s="5" t="s">
        <v>1950</v>
      </c>
      <c r="G383" s="5" t="s">
        <v>1586</v>
      </c>
      <c r="H383" s="9" t="s">
        <v>1587</v>
      </c>
      <c r="I383" s="22">
        <v>0</v>
      </c>
      <c r="J383" s="22">
        <v>0</v>
      </c>
      <c r="K383" s="12" t="s">
        <v>1989</v>
      </c>
      <c r="T383" s="12" t="s">
        <v>4462</v>
      </c>
    </row>
    <row r="384" spans="5:20" ht="12.95" customHeight="1" x14ac:dyDescent="0.2">
      <c r="E384" s="5" t="s">
        <v>1950</v>
      </c>
      <c r="G384" s="5" t="s">
        <v>1589</v>
      </c>
      <c r="H384" s="9" t="s">
        <v>1590</v>
      </c>
      <c r="I384" s="22">
        <v>0</v>
      </c>
      <c r="J384" s="22">
        <v>0</v>
      </c>
      <c r="K384" s="12" t="s">
        <v>1990</v>
      </c>
      <c r="T384" s="12" t="s">
        <v>4463</v>
      </c>
    </row>
    <row r="385" spans="5:20" ht="12.95" customHeight="1" x14ac:dyDescent="0.2">
      <c r="E385" s="5" t="s">
        <v>1950</v>
      </c>
      <c r="G385" s="5" t="s">
        <v>1592</v>
      </c>
      <c r="H385" s="9" t="s">
        <v>1593</v>
      </c>
      <c r="I385" s="22">
        <v>0</v>
      </c>
      <c r="J385" s="22">
        <v>0</v>
      </c>
      <c r="K385" s="12" t="s">
        <v>1991</v>
      </c>
      <c r="T385" s="12" t="s">
        <v>4464</v>
      </c>
    </row>
    <row r="386" spans="5:20" ht="12.95" customHeight="1" x14ac:dyDescent="0.2">
      <c r="E386" s="5" t="s">
        <v>1950</v>
      </c>
      <c r="G386" s="5" t="s">
        <v>1595</v>
      </c>
      <c r="H386" s="9" t="s">
        <v>1596</v>
      </c>
      <c r="I386" s="22">
        <v>0</v>
      </c>
      <c r="J386" s="22">
        <v>0</v>
      </c>
      <c r="K386" s="12" t="s">
        <v>1992</v>
      </c>
      <c r="T386" s="12" t="s">
        <v>4465</v>
      </c>
    </row>
    <row r="387" spans="5:20" ht="12.95" customHeight="1" x14ac:dyDescent="0.2">
      <c r="E387" s="5" t="s">
        <v>1950</v>
      </c>
      <c r="G387" s="3" t="s">
        <v>1598</v>
      </c>
      <c r="H387" s="10" t="s">
        <v>1599</v>
      </c>
      <c r="I387" s="23">
        <f>SUM(I370:I386)</f>
        <v>0</v>
      </c>
      <c r="J387" s="23">
        <f>SUM(J370:J386)</f>
        <v>0</v>
      </c>
      <c r="K387" s="13" t="s">
        <v>1993</v>
      </c>
      <c r="T387" s="12" t="s">
        <v>4466</v>
      </c>
    </row>
    <row r="388" spans="5:20" ht="12.95" customHeight="1" x14ac:dyDescent="0.2">
      <c r="E388" s="5" t="s">
        <v>1950</v>
      </c>
      <c r="G388" s="7" t="s">
        <v>1601</v>
      </c>
      <c r="H388" s="8" t="s">
        <v>1602</v>
      </c>
      <c r="I388" s="21"/>
      <c r="J388" s="21"/>
      <c r="K388" s="12" t="s">
        <v>1994</v>
      </c>
      <c r="T388" s="12" t="s">
        <v>4467</v>
      </c>
    </row>
    <row r="389" spans="5:20" ht="12.95" customHeight="1" x14ac:dyDescent="0.2">
      <c r="E389" s="5" t="s">
        <v>1950</v>
      </c>
      <c r="G389" s="5" t="s">
        <v>1604</v>
      </c>
      <c r="H389" s="9" t="s">
        <v>1605</v>
      </c>
      <c r="I389" s="22">
        <v>0</v>
      </c>
      <c r="J389" s="22">
        <v>0</v>
      </c>
      <c r="K389" s="12" t="s">
        <v>1995</v>
      </c>
      <c r="T389" s="12" t="s">
        <v>4468</v>
      </c>
    </row>
    <row r="390" spans="5:20" ht="12.95" customHeight="1" x14ac:dyDescent="0.2">
      <c r="E390" s="5" t="s">
        <v>1950</v>
      </c>
      <c r="G390" s="5" t="s">
        <v>1607</v>
      </c>
      <c r="H390" s="9" t="s">
        <v>1608</v>
      </c>
      <c r="I390" s="22">
        <v>0</v>
      </c>
      <c r="J390" s="22">
        <v>0</v>
      </c>
      <c r="K390" s="12" t="s">
        <v>1996</v>
      </c>
      <c r="T390" s="12" t="s">
        <v>4469</v>
      </c>
    </row>
    <row r="391" spans="5:20" ht="12.95" customHeight="1" x14ac:dyDescent="0.2">
      <c r="E391" s="5" t="s">
        <v>1950</v>
      </c>
      <c r="G391" s="5" t="s">
        <v>1610</v>
      </c>
      <c r="H391" s="9" t="s">
        <v>1611</v>
      </c>
      <c r="I391" s="22">
        <v>0</v>
      </c>
      <c r="J391" s="22">
        <v>0</v>
      </c>
      <c r="K391" s="12" t="s">
        <v>1997</v>
      </c>
      <c r="T391" s="12" t="s">
        <v>4470</v>
      </c>
    </row>
    <row r="392" spans="5:20" ht="12.95" customHeight="1" x14ac:dyDescent="0.2">
      <c r="E392" s="5" t="s">
        <v>1950</v>
      </c>
      <c r="G392" s="3" t="s">
        <v>1613</v>
      </c>
      <c r="H392" s="10" t="s">
        <v>1614</v>
      </c>
      <c r="I392" s="23">
        <f>SUM(I389:I391)</f>
        <v>0</v>
      </c>
      <c r="J392" s="23">
        <f>SUM(J389:J391)</f>
        <v>0</v>
      </c>
      <c r="K392" s="13" t="s">
        <v>1998</v>
      </c>
      <c r="T392" s="12" t="s">
        <v>4471</v>
      </c>
    </row>
    <row r="393" spans="5:20" ht="12.95" customHeight="1" x14ac:dyDescent="0.2">
      <c r="E393" s="5" t="s">
        <v>1950</v>
      </c>
      <c r="G393" s="3" t="s">
        <v>1616</v>
      </c>
      <c r="H393" s="10" t="s">
        <v>1617</v>
      </c>
      <c r="I393" s="23">
        <f>+I387+I392</f>
        <v>0</v>
      </c>
      <c r="J393" s="23">
        <f>+J387+J392</f>
        <v>0</v>
      </c>
      <c r="K393" s="13" t="s">
        <v>1999</v>
      </c>
      <c r="T393" s="12" t="s">
        <v>4472</v>
      </c>
    </row>
    <row r="394" spans="5:20" ht="12.95" customHeight="1" x14ac:dyDescent="0.2">
      <c r="E394" s="5" t="s">
        <v>1950</v>
      </c>
      <c r="G394" s="7" t="s">
        <v>1619</v>
      </c>
      <c r="H394" s="8" t="s">
        <v>1620</v>
      </c>
      <c r="I394" s="21"/>
      <c r="J394" s="21"/>
      <c r="K394" s="12" t="s">
        <v>2000</v>
      </c>
      <c r="T394" s="12" t="s">
        <v>4473</v>
      </c>
    </row>
    <row r="395" spans="5:20" ht="12.95" customHeight="1" x14ac:dyDescent="0.2">
      <c r="E395" s="5" t="s">
        <v>1950</v>
      </c>
      <c r="G395" s="3" t="s">
        <v>1622</v>
      </c>
      <c r="H395" s="10" t="s">
        <v>1623</v>
      </c>
      <c r="I395" s="23">
        <f>+I368-(I393*$I$1)</f>
        <v>0</v>
      </c>
      <c r="J395" s="23">
        <f>+J368-(J393*$I$1)</f>
        <v>0</v>
      </c>
      <c r="K395" s="13" t="s">
        <v>2001</v>
      </c>
      <c r="T395" s="12" t="s">
        <v>4474</v>
      </c>
    </row>
    <row r="396" spans="5:20" ht="12.95" customHeight="1" x14ac:dyDescent="0.2">
      <c r="E396" s="5" t="s">
        <v>1950</v>
      </c>
      <c r="G396" s="5" t="s">
        <v>1625</v>
      </c>
      <c r="H396" s="9" t="s">
        <v>1626</v>
      </c>
      <c r="I396" s="22">
        <v>0</v>
      </c>
      <c r="J396" s="22">
        <v>0</v>
      </c>
      <c r="K396" s="12" t="s">
        <v>2002</v>
      </c>
      <c r="T396" s="12" t="s">
        <v>4475</v>
      </c>
    </row>
    <row r="397" spans="5:20" ht="12.95" customHeight="1" x14ac:dyDescent="0.2">
      <c r="E397" s="5" t="s">
        <v>1950</v>
      </c>
      <c r="G397" s="3" t="s">
        <v>1628</v>
      </c>
      <c r="H397" s="10" t="s">
        <v>1629</v>
      </c>
      <c r="I397" s="23">
        <f>+I395-(I396*$I$1)</f>
        <v>0</v>
      </c>
      <c r="J397" s="23">
        <f>+J395-(J396*$I$1)</f>
        <v>0</v>
      </c>
      <c r="K397" s="13" t="s">
        <v>2003</v>
      </c>
      <c r="T397" s="12" t="s">
        <v>4476</v>
      </c>
    </row>
    <row r="398" spans="5:20" ht="12.95" customHeight="1" x14ac:dyDescent="0.2">
      <c r="E398" s="5" t="s">
        <v>1950</v>
      </c>
      <c r="G398" s="5" t="s">
        <v>1631</v>
      </c>
      <c r="H398" s="9" t="s">
        <v>1632</v>
      </c>
      <c r="I398" s="22">
        <v>0</v>
      </c>
      <c r="J398" s="22">
        <v>0</v>
      </c>
      <c r="K398" s="12" t="s">
        <v>2004</v>
      </c>
      <c r="T398" s="12" t="s">
        <v>4477</v>
      </c>
    </row>
    <row r="399" spans="5:20" ht="12.95" customHeight="1" x14ac:dyDescent="0.2">
      <c r="E399" s="5" t="s">
        <v>1950</v>
      </c>
      <c r="G399" s="5" t="s">
        <v>1634</v>
      </c>
      <c r="H399" s="9" t="s">
        <v>1635</v>
      </c>
      <c r="I399" s="22">
        <v>0</v>
      </c>
      <c r="J399" s="22">
        <v>0</v>
      </c>
      <c r="K399" s="12" t="s">
        <v>2005</v>
      </c>
      <c r="T399" s="12" t="s">
        <v>4478</v>
      </c>
    </row>
    <row r="400" spans="5:20" ht="12.95" customHeight="1" x14ac:dyDescent="0.2">
      <c r="E400" s="5" t="s">
        <v>1950</v>
      </c>
      <c r="G400" s="3" t="s">
        <v>1637</v>
      </c>
      <c r="H400" s="10" t="s">
        <v>1638</v>
      </c>
      <c r="I400" s="23">
        <f>SUM(I397:I399)</f>
        <v>0</v>
      </c>
      <c r="J400" s="23">
        <f>SUM(J397:J399)</f>
        <v>0</v>
      </c>
      <c r="K400" s="13" t="s">
        <v>2006</v>
      </c>
      <c r="T400" s="12" t="s">
        <v>4479</v>
      </c>
    </row>
    <row r="401" spans="4:20" ht="12.95" customHeight="1" x14ac:dyDescent="0.2">
      <c r="E401" s="5" t="s">
        <v>1950</v>
      </c>
      <c r="G401" s="7" t="s">
        <v>1640</v>
      </c>
      <c r="H401" s="8" t="s">
        <v>1641</v>
      </c>
      <c r="I401" s="21"/>
      <c r="J401" s="21"/>
      <c r="K401" s="12" t="s">
        <v>2007</v>
      </c>
      <c r="T401" s="12" t="s">
        <v>4480</v>
      </c>
    </row>
    <row r="402" spans="4:20" ht="12.95" customHeight="1" x14ac:dyDescent="0.2">
      <c r="E402" s="5" t="s">
        <v>1950</v>
      </c>
      <c r="G402" s="5" t="s">
        <v>1643</v>
      </c>
      <c r="H402" s="9" t="s">
        <v>1644</v>
      </c>
      <c r="I402" s="22">
        <v>0</v>
      </c>
      <c r="J402" s="22">
        <v>0</v>
      </c>
      <c r="K402" s="12" t="s">
        <v>2008</v>
      </c>
      <c r="T402" s="12" t="s">
        <v>4481</v>
      </c>
    </row>
    <row r="403" spans="4:20" ht="12.95" customHeight="1" x14ac:dyDescent="0.2">
      <c r="E403" s="5" t="s">
        <v>1950</v>
      </c>
      <c r="G403" s="5" t="s">
        <v>1646</v>
      </c>
      <c r="H403" s="9" t="s">
        <v>1647</v>
      </c>
      <c r="I403" s="22">
        <v>0</v>
      </c>
      <c r="J403" s="22">
        <v>0</v>
      </c>
      <c r="K403" s="12" t="s">
        <v>2009</v>
      </c>
      <c r="T403" s="12" t="s">
        <v>4482</v>
      </c>
    </row>
    <row r="404" spans="4:20" ht="12.95" customHeight="1" x14ac:dyDescent="0.2">
      <c r="E404" s="5" t="s">
        <v>1950</v>
      </c>
      <c r="G404" s="5" t="s">
        <v>1649</v>
      </c>
      <c r="H404" s="9" t="s">
        <v>1650</v>
      </c>
      <c r="I404" s="22">
        <v>0</v>
      </c>
      <c r="J404" s="22">
        <v>0</v>
      </c>
      <c r="K404" s="12" t="s">
        <v>2010</v>
      </c>
      <c r="T404" s="12" t="s">
        <v>4483</v>
      </c>
    </row>
    <row r="405" spans="4:20" ht="12.95" customHeight="1" x14ac:dyDescent="0.2">
      <c r="E405" s="5" t="s">
        <v>1950</v>
      </c>
      <c r="G405" s="5" t="s">
        <v>1652</v>
      </c>
      <c r="H405" s="9" t="s">
        <v>1653</v>
      </c>
      <c r="I405" s="22">
        <v>0</v>
      </c>
      <c r="J405" s="22">
        <v>0</v>
      </c>
      <c r="K405" s="12" t="s">
        <v>2011</v>
      </c>
      <c r="T405" s="12" t="s">
        <v>4484</v>
      </c>
    </row>
    <row r="406" spans="4:20" ht="12.95" customHeight="1" x14ac:dyDescent="0.2">
      <c r="E406" s="5" t="s">
        <v>1950</v>
      </c>
      <c r="G406" s="5" t="s">
        <v>1655</v>
      </c>
      <c r="H406" s="9" t="s">
        <v>1656</v>
      </c>
      <c r="I406" s="22">
        <v>0</v>
      </c>
      <c r="J406" s="22">
        <v>0</v>
      </c>
      <c r="K406" s="12" t="s">
        <v>2012</v>
      </c>
      <c r="T406" s="12" t="s">
        <v>4485</v>
      </c>
    </row>
    <row r="407" spans="4:20" ht="12.95" customHeight="1" x14ac:dyDescent="0.2">
      <c r="E407" s="5" t="s">
        <v>1950</v>
      </c>
      <c r="G407" s="5" t="s">
        <v>1658</v>
      </c>
      <c r="H407" s="9" t="s">
        <v>1659</v>
      </c>
      <c r="I407" s="22">
        <v>0</v>
      </c>
      <c r="J407" s="22">
        <v>0</v>
      </c>
      <c r="K407" s="12" t="s">
        <v>2013</v>
      </c>
      <c r="T407" s="12" t="s">
        <v>4486</v>
      </c>
    </row>
    <row r="408" spans="4:20" ht="12.95" customHeight="1" x14ac:dyDescent="0.2">
      <c r="E408" s="5" t="s">
        <v>1950</v>
      </c>
      <c r="G408" s="5" t="s">
        <v>1661</v>
      </c>
      <c r="H408" s="9" t="s">
        <v>1662</v>
      </c>
      <c r="I408" s="22">
        <v>0</v>
      </c>
      <c r="J408" s="22">
        <v>0</v>
      </c>
      <c r="K408" s="12" t="s">
        <v>2014</v>
      </c>
      <c r="T408" s="12" t="s">
        <v>4487</v>
      </c>
    </row>
    <row r="409" spans="4:20" ht="12.95" customHeight="1" x14ac:dyDescent="0.2">
      <c r="E409" s="5" t="s">
        <v>1950</v>
      </c>
      <c r="G409" s="5" t="s">
        <v>1664</v>
      </c>
      <c r="H409" s="9" t="s">
        <v>1665</v>
      </c>
      <c r="I409" s="22">
        <v>0</v>
      </c>
      <c r="J409" s="22">
        <v>0</v>
      </c>
      <c r="K409" s="12" t="s">
        <v>2015</v>
      </c>
      <c r="T409" s="12" t="s">
        <v>4488</v>
      </c>
    </row>
    <row r="410" spans="4:20" ht="12.95" customHeight="1" x14ac:dyDescent="0.2">
      <c r="E410" s="5" t="s">
        <v>1950</v>
      </c>
      <c r="G410" s="5" t="s">
        <v>1667</v>
      </c>
      <c r="H410" s="9" t="s">
        <v>1668</v>
      </c>
      <c r="I410" s="22">
        <v>0</v>
      </c>
      <c r="J410" s="22">
        <v>0</v>
      </c>
      <c r="K410" s="12" t="s">
        <v>2016</v>
      </c>
      <c r="T410" s="12" t="s">
        <v>4489</v>
      </c>
    </row>
    <row r="411" spans="4:20" ht="12.95" customHeight="1" x14ac:dyDescent="0.2">
      <c r="E411" s="5" t="s">
        <v>1950</v>
      </c>
      <c r="G411" s="3" t="s">
        <v>1670</v>
      </c>
      <c r="H411" s="10" t="s">
        <v>1671</v>
      </c>
      <c r="I411" s="23">
        <f>+I400+SUM(I402:I410)</f>
        <v>0</v>
      </c>
      <c r="J411" s="23">
        <f>+J400+SUM(J402:J410)</f>
        <v>0</v>
      </c>
      <c r="K411" s="13" t="s">
        <v>2017</v>
      </c>
      <c r="T411" s="12" t="s">
        <v>4490</v>
      </c>
    </row>
    <row r="412" spans="4:20" ht="12.95" customHeight="1" x14ac:dyDescent="0.2">
      <c r="D412" s="5" t="s">
        <v>2018</v>
      </c>
      <c r="E412" s="5" t="s">
        <v>2019</v>
      </c>
      <c r="F412" s="18"/>
      <c r="G412" s="7" t="s">
        <v>4652</v>
      </c>
      <c r="H412" s="8" t="s">
        <v>4653</v>
      </c>
      <c r="I412" s="21"/>
      <c r="J412" s="21"/>
      <c r="K412" s="12" t="s">
        <v>2020</v>
      </c>
      <c r="T412" s="12" t="s">
        <v>4424</v>
      </c>
    </row>
    <row r="413" spans="4:20" ht="12.95" customHeight="1" x14ac:dyDescent="0.2">
      <c r="E413" s="5" t="s">
        <v>2019</v>
      </c>
      <c r="G413" s="5" t="s">
        <v>4655</v>
      </c>
      <c r="H413" s="9" t="s">
        <v>4656</v>
      </c>
      <c r="I413" s="22">
        <v>0</v>
      </c>
      <c r="J413" s="22">
        <v>0</v>
      </c>
      <c r="K413" s="12" t="s">
        <v>2021</v>
      </c>
      <c r="T413" s="12" t="s">
        <v>4425</v>
      </c>
    </row>
    <row r="414" spans="4:20" ht="12.95" customHeight="1" x14ac:dyDescent="0.2">
      <c r="E414" s="5" t="s">
        <v>2019</v>
      </c>
      <c r="G414" s="5" t="s">
        <v>4658</v>
      </c>
      <c r="H414" s="9" t="s">
        <v>4659</v>
      </c>
      <c r="I414" s="22">
        <v>0</v>
      </c>
      <c r="J414" s="22">
        <v>0</v>
      </c>
      <c r="K414" s="12" t="s">
        <v>2022</v>
      </c>
      <c r="T414" s="12" t="s">
        <v>4426</v>
      </c>
    </row>
    <row r="415" spans="4:20" ht="12.95" customHeight="1" x14ac:dyDescent="0.2">
      <c r="E415" s="5" t="s">
        <v>2019</v>
      </c>
      <c r="G415" s="5" t="s">
        <v>4661</v>
      </c>
      <c r="H415" s="9" t="s">
        <v>4662</v>
      </c>
      <c r="I415" s="22">
        <v>0</v>
      </c>
      <c r="J415" s="22">
        <v>0</v>
      </c>
      <c r="K415" s="12" t="s">
        <v>2023</v>
      </c>
      <c r="T415" s="12" t="s">
        <v>4427</v>
      </c>
    </row>
    <row r="416" spans="4:20" ht="12.95" customHeight="1" x14ac:dyDescent="0.2">
      <c r="E416" s="5" t="s">
        <v>2019</v>
      </c>
      <c r="G416" s="5" t="s">
        <v>4664</v>
      </c>
      <c r="H416" s="9" t="s">
        <v>4665</v>
      </c>
      <c r="I416" s="22">
        <v>0</v>
      </c>
      <c r="J416" s="22">
        <v>0</v>
      </c>
      <c r="K416" s="12" t="s">
        <v>2024</v>
      </c>
      <c r="T416" s="12" t="s">
        <v>4428</v>
      </c>
    </row>
    <row r="417" spans="5:20" ht="12.95" customHeight="1" x14ac:dyDescent="0.2">
      <c r="E417" s="5" t="s">
        <v>2019</v>
      </c>
      <c r="G417" s="5" t="s">
        <v>4667</v>
      </c>
      <c r="H417" s="9" t="s">
        <v>4668</v>
      </c>
      <c r="I417" s="22">
        <v>0</v>
      </c>
      <c r="J417" s="22">
        <v>0</v>
      </c>
      <c r="K417" s="12" t="s">
        <v>2025</v>
      </c>
      <c r="T417" s="12" t="s">
        <v>4429</v>
      </c>
    </row>
    <row r="418" spans="5:20" ht="12.95" customHeight="1" x14ac:dyDescent="0.2">
      <c r="E418" s="5" t="s">
        <v>2019</v>
      </c>
      <c r="G418" s="5" t="s">
        <v>4670</v>
      </c>
      <c r="H418" s="9" t="s">
        <v>4671</v>
      </c>
      <c r="I418" s="22">
        <v>0</v>
      </c>
      <c r="J418" s="22">
        <v>0</v>
      </c>
      <c r="K418" s="12" t="s">
        <v>2026</v>
      </c>
      <c r="T418" s="12" t="s">
        <v>4430</v>
      </c>
    </row>
    <row r="419" spans="5:20" ht="12.95" customHeight="1" x14ac:dyDescent="0.2">
      <c r="E419" s="5" t="s">
        <v>2019</v>
      </c>
      <c r="G419" s="5" t="s">
        <v>4673</v>
      </c>
      <c r="H419" s="9" t="s">
        <v>4674</v>
      </c>
      <c r="I419" s="22">
        <v>0</v>
      </c>
      <c r="J419" s="22">
        <v>0</v>
      </c>
      <c r="K419" s="12" t="s">
        <v>2027</v>
      </c>
      <c r="T419" s="12" t="s">
        <v>4431</v>
      </c>
    </row>
    <row r="420" spans="5:20" ht="12.95" customHeight="1" x14ac:dyDescent="0.2">
      <c r="E420" s="5" t="s">
        <v>2019</v>
      </c>
      <c r="G420" s="5" t="s">
        <v>4676</v>
      </c>
      <c r="H420" s="9" t="s">
        <v>4677</v>
      </c>
      <c r="I420" s="22">
        <v>0</v>
      </c>
      <c r="J420" s="22">
        <v>0</v>
      </c>
      <c r="K420" s="12" t="s">
        <v>2028</v>
      </c>
      <c r="T420" s="12" t="s">
        <v>4432</v>
      </c>
    </row>
    <row r="421" spans="5:20" ht="12.95" customHeight="1" x14ac:dyDescent="0.2">
      <c r="E421" s="5" t="s">
        <v>2019</v>
      </c>
      <c r="G421" s="5" t="s">
        <v>4679</v>
      </c>
      <c r="H421" s="9" t="s">
        <v>4680</v>
      </c>
      <c r="I421" s="22">
        <v>0</v>
      </c>
      <c r="J421" s="22">
        <v>0</v>
      </c>
      <c r="K421" s="12" t="s">
        <v>2029</v>
      </c>
      <c r="T421" s="12" t="s">
        <v>4433</v>
      </c>
    </row>
    <row r="422" spans="5:20" ht="12.95" customHeight="1" x14ac:dyDescent="0.2">
      <c r="E422" s="5" t="s">
        <v>2019</v>
      </c>
      <c r="G422" s="5" t="s">
        <v>4682</v>
      </c>
      <c r="H422" s="9" t="s">
        <v>4683</v>
      </c>
      <c r="I422" s="22">
        <v>0</v>
      </c>
      <c r="J422" s="22">
        <v>0</v>
      </c>
      <c r="K422" s="12" t="s">
        <v>2030</v>
      </c>
      <c r="T422" s="12" t="s">
        <v>4434</v>
      </c>
    </row>
    <row r="423" spans="5:20" ht="12.95" customHeight="1" x14ac:dyDescent="0.2">
      <c r="E423" s="5" t="s">
        <v>2019</v>
      </c>
      <c r="G423" s="5" t="s">
        <v>4685</v>
      </c>
      <c r="H423" s="9" t="s">
        <v>4686</v>
      </c>
      <c r="I423" s="22">
        <v>0</v>
      </c>
      <c r="J423" s="22">
        <v>0</v>
      </c>
      <c r="K423" s="12" t="s">
        <v>2031</v>
      </c>
      <c r="T423" s="12" t="s">
        <v>4435</v>
      </c>
    </row>
    <row r="424" spans="5:20" ht="12.95" customHeight="1" x14ac:dyDescent="0.2">
      <c r="E424" s="5" t="s">
        <v>2019</v>
      </c>
      <c r="G424" s="5" t="s">
        <v>4688</v>
      </c>
      <c r="H424" s="9" t="s">
        <v>4689</v>
      </c>
      <c r="I424" s="22">
        <v>0</v>
      </c>
      <c r="J424" s="22">
        <v>0</v>
      </c>
      <c r="K424" s="12" t="s">
        <v>2032</v>
      </c>
      <c r="T424" s="12" t="s">
        <v>4436</v>
      </c>
    </row>
    <row r="425" spans="5:20" ht="12.95" customHeight="1" x14ac:dyDescent="0.2">
      <c r="E425" s="5" t="s">
        <v>2019</v>
      </c>
      <c r="G425" s="5" t="s">
        <v>4691</v>
      </c>
      <c r="H425" s="9" t="s">
        <v>4692</v>
      </c>
      <c r="I425" s="22">
        <v>0</v>
      </c>
      <c r="J425" s="22">
        <v>0</v>
      </c>
      <c r="K425" s="12" t="s">
        <v>2033</v>
      </c>
      <c r="T425" s="12" t="s">
        <v>4437</v>
      </c>
    </row>
    <row r="426" spans="5:20" ht="12.95" customHeight="1" x14ac:dyDescent="0.2">
      <c r="E426" s="5" t="s">
        <v>2019</v>
      </c>
      <c r="G426" s="5" t="s">
        <v>4694</v>
      </c>
      <c r="H426" s="9" t="s">
        <v>4695</v>
      </c>
      <c r="I426" s="22">
        <v>0</v>
      </c>
      <c r="J426" s="22">
        <v>0</v>
      </c>
      <c r="K426" s="12" t="s">
        <v>2034</v>
      </c>
      <c r="T426" s="12" t="s">
        <v>4438</v>
      </c>
    </row>
    <row r="427" spans="5:20" ht="12.95" customHeight="1" x14ac:dyDescent="0.2">
      <c r="E427" s="5" t="s">
        <v>2019</v>
      </c>
      <c r="G427" s="3" t="s">
        <v>4697</v>
      </c>
      <c r="H427" s="10" t="s">
        <v>4698</v>
      </c>
      <c r="I427" s="23">
        <f>SUM(I413:I426)</f>
        <v>0</v>
      </c>
      <c r="J427" s="23">
        <f>SUM(J413:J426)</f>
        <v>0</v>
      </c>
      <c r="K427" s="13" t="s">
        <v>2035</v>
      </c>
      <c r="T427" s="12" t="s">
        <v>4439</v>
      </c>
    </row>
    <row r="428" spans="5:20" ht="12.95" customHeight="1" x14ac:dyDescent="0.2">
      <c r="E428" s="5" t="s">
        <v>2019</v>
      </c>
      <c r="G428" s="5" t="s">
        <v>4700</v>
      </c>
      <c r="H428" s="9" t="s">
        <v>4701</v>
      </c>
      <c r="I428" s="22">
        <v>0</v>
      </c>
      <c r="J428" s="22">
        <v>0</v>
      </c>
      <c r="K428" s="12" t="s">
        <v>2036</v>
      </c>
      <c r="T428" s="12" t="s">
        <v>4440</v>
      </c>
    </row>
    <row r="429" spans="5:20" ht="12.95" customHeight="1" x14ac:dyDescent="0.2">
      <c r="E429" s="5" t="s">
        <v>2019</v>
      </c>
      <c r="G429" s="3" t="s">
        <v>4703</v>
      </c>
      <c r="H429" s="10" t="s">
        <v>4704</v>
      </c>
      <c r="I429" s="23">
        <f>+I427-(I428*$I$1)</f>
        <v>0</v>
      </c>
      <c r="J429" s="23">
        <f>+J427-(J428*$I$1)</f>
        <v>0</v>
      </c>
      <c r="K429" s="13" t="s">
        <v>2037</v>
      </c>
      <c r="T429" s="12" t="s">
        <v>4441</v>
      </c>
    </row>
    <row r="430" spans="5:20" ht="12.95" customHeight="1" x14ac:dyDescent="0.2">
      <c r="E430" s="5" t="s">
        <v>2019</v>
      </c>
      <c r="G430" s="7" t="s">
        <v>4706</v>
      </c>
      <c r="H430" s="8" t="s">
        <v>4707</v>
      </c>
      <c r="I430" s="21"/>
      <c r="J430" s="21"/>
      <c r="K430" s="12" t="s">
        <v>2038</v>
      </c>
      <c r="T430" s="12" t="s">
        <v>4442</v>
      </c>
    </row>
    <row r="431" spans="5:20" ht="12.95" customHeight="1" x14ac:dyDescent="0.2">
      <c r="E431" s="5" t="s">
        <v>2019</v>
      </c>
      <c r="G431" s="5" t="s">
        <v>4709</v>
      </c>
      <c r="H431" s="9" t="s">
        <v>4710</v>
      </c>
      <c r="I431" s="22">
        <v>0</v>
      </c>
      <c r="J431" s="22">
        <v>0</v>
      </c>
      <c r="K431" s="12" t="s">
        <v>2039</v>
      </c>
      <c r="T431" s="12" t="s">
        <v>4443</v>
      </c>
    </row>
    <row r="432" spans="5:20" ht="12.95" customHeight="1" x14ac:dyDescent="0.2">
      <c r="E432" s="5" t="s">
        <v>2019</v>
      </c>
      <c r="G432" s="5" t="s">
        <v>4712</v>
      </c>
      <c r="H432" s="9" t="s">
        <v>1533</v>
      </c>
      <c r="I432" s="22">
        <v>0</v>
      </c>
      <c r="J432" s="22">
        <v>0</v>
      </c>
      <c r="K432" s="12" t="s">
        <v>2040</v>
      </c>
      <c r="T432" s="12" t="s">
        <v>4444</v>
      </c>
    </row>
    <row r="433" spans="5:20" ht="12.95" customHeight="1" x14ac:dyDescent="0.2">
      <c r="E433" s="5" t="s">
        <v>2019</v>
      </c>
      <c r="G433" s="5" t="s">
        <v>1535</v>
      </c>
      <c r="H433" s="9" t="s">
        <v>1536</v>
      </c>
      <c r="I433" s="22">
        <v>0</v>
      </c>
      <c r="J433" s="22">
        <v>0</v>
      </c>
      <c r="K433" s="12" t="s">
        <v>2041</v>
      </c>
      <c r="T433" s="12" t="s">
        <v>4445</v>
      </c>
    </row>
    <row r="434" spans="5:20" ht="12.95" customHeight="1" x14ac:dyDescent="0.2">
      <c r="E434" s="5" t="s">
        <v>2019</v>
      </c>
      <c r="G434" s="3" t="s">
        <v>1538</v>
      </c>
      <c r="H434" s="10" t="s">
        <v>1539</v>
      </c>
      <c r="I434" s="23">
        <f>SUM(I431:I433)</f>
        <v>0</v>
      </c>
      <c r="J434" s="23">
        <f>SUM(J431:J433)</f>
        <v>0</v>
      </c>
      <c r="K434" s="13" t="s">
        <v>2042</v>
      </c>
      <c r="T434" s="12" t="s">
        <v>4446</v>
      </c>
    </row>
    <row r="435" spans="5:20" ht="12.95" customHeight="1" x14ac:dyDescent="0.2">
      <c r="E435" s="5" t="s">
        <v>2019</v>
      </c>
      <c r="G435" s="3" t="s">
        <v>1541</v>
      </c>
      <c r="H435" s="10" t="s">
        <v>1542</v>
      </c>
      <c r="I435" s="23">
        <f>+I429+I434</f>
        <v>0</v>
      </c>
      <c r="J435" s="23">
        <f>+J429+J434</f>
        <v>0</v>
      </c>
      <c r="K435" s="13" t="s">
        <v>2043</v>
      </c>
      <c r="T435" s="12" t="s">
        <v>4447</v>
      </c>
    </row>
    <row r="436" spans="5:20" ht="12.95" customHeight="1" x14ac:dyDescent="0.2">
      <c r="E436" s="5" t="s">
        <v>2019</v>
      </c>
      <c r="G436" s="7" t="s">
        <v>1544</v>
      </c>
      <c r="H436" s="8" t="s">
        <v>1545</v>
      </c>
      <c r="I436" s="21"/>
      <c r="J436" s="21"/>
      <c r="K436" s="12" t="s">
        <v>2044</v>
      </c>
      <c r="T436" s="12" t="s">
        <v>4448</v>
      </c>
    </row>
    <row r="437" spans="5:20" ht="12.95" customHeight="1" x14ac:dyDescent="0.2">
      <c r="E437" s="5" t="s">
        <v>2019</v>
      </c>
      <c r="G437" s="5" t="s">
        <v>1547</v>
      </c>
      <c r="H437" s="9" t="s">
        <v>1548</v>
      </c>
      <c r="I437" s="22">
        <v>0</v>
      </c>
      <c r="J437" s="22">
        <v>0</v>
      </c>
      <c r="K437" s="12" t="s">
        <v>2045</v>
      </c>
      <c r="T437" s="12" t="s">
        <v>4449</v>
      </c>
    </row>
    <row r="438" spans="5:20" ht="12.95" customHeight="1" x14ac:dyDescent="0.2">
      <c r="E438" s="5" t="s">
        <v>2019</v>
      </c>
      <c r="G438" s="5" t="s">
        <v>1550</v>
      </c>
      <c r="H438" s="9" t="s">
        <v>1551</v>
      </c>
      <c r="I438" s="22">
        <v>0</v>
      </c>
      <c r="J438" s="22">
        <v>0</v>
      </c>
      <c r="K438" s="12" t="s">
        <v>2046</v>
      </c>
      <c r="T438" s="12" t="s">
        <v>4450</v>
      </c>
    </row>
    <row r="439" spans="5:20" ht="12.95" customHeight="1" x14ac:dyDescent="0.2">
      <c r="E439" s="5" t="s">
        <v>2019</v>
      </c>
      <c r="G439" s="5" t="s">
        <v>1553</v>
      </c>
      <c r="H439" s="9" t="s">
        <v>1554</v>
      </c>
      <c r="I439" s="22">
        <v>0</v>
      </c>
      <c r="J439" s="22">
        <v>0</v>
      </c>
      <c r="K439" s="12" t="s">
        <v>2047</v>
      </c>
      <c r="T439" s="12" t="s">
        <v>4451</v>
      </c>
    </row>
    <row r="440" spans="5:20" ht="12.95" customHeight="1" x14ac:dyDescent="0.2">
      <c r="E440" s="5" t="s">
        <v>2019</v>
      </c>
      <c r="G440" s="5" t="s">
        <v>1556</v>
      </c>
      <c r="H440" s="9" t="s">
        <v>1557</v>
      </c>
      <c r="I440" s="22">
        <v>0</v>
      </c>
      <c r="J440" s="22">
        <v>0</v>
      </c>
      <c r="K440" s="12" t="s">
        <v>2048</v>
      </c>
      <c r="T440" s="12" t="s">
        <v>4452</v>
      </c>
    </row>
    <row r="441" spans="5:20" ht="12.95" customHeight="1" x14ac:dyDescent="0.2">
      <c r="E441" s="5" t="s">
        <v>2019</v>
      </c>
      <c r="G441" s="5" t="s">
        <v>1559</v>
      </c>
      <c r="H441" s="9" t="s">
        <v>1560</v>
      </c>
      <c r="I441" s="22">
        <v>0</v>
      </c>
      <c r="J441" s="22">
        <v>0</v>
      </c>
      <c r="K441" s="12" t="s">
        <v>2049</v>
      </c>
      <c r="T441" s="12" t="s">
        <v>4453</v>
      </c>
    </row>
    <row r="442" spans="5:20" ht="12.95" customHeight="1" x14ac:dyDescent="0.2">
      <c r="E442" s="5" t="s">
        <v>2019</v>
      </c>
      <c r="G442" s="5" t="s">
        <v>1562</v>
      </c>
      <c r="H442" s="9" t="s">
        <v>1563</v>
      </c>
      <c r="I442" s="22">
        <v>0</v>
      </c>
      <c r="J442" s="22">
        <v>0</v>
      </c>
      <c r="K442" s="12" t="s">
        <v>2050</v>
      </c>
      <c r="T442" s="12" t="s">
        <v>4454</v>
      </c>
    </row>
    <row r="443" spans="5:20" ht="12.95" customHeight="1" x14ac:dyDescent="0.2">
      <c r="E443" s="5" t="s">
        <v>2019</v>
      </c>
      <c r="G443" s="5" t="s">
        <v>1565</v>
      </c>
      <c r="H443" s="9" t="s">
        <v>1566</v>
      </c>
      <c r="I443" s="22">
        <v>0</v>
      </c>
      <c r="J443" s="22">
        <v>0</v>
      </c>
      <c r="K443" s="12" t="s">
        <v>2051</v>
      </c>
      <c r="T443" s="12" t="s">
        <v>4455</v>
      </c>
    </row>
    <row r="444" spans="5:20" ht="12.95" customHeight="1" x14ac:dyDescent="0.2">
      <c r="E444" s="5" t="s">
        <v>2019</v>
      </c>
      <c r="G444" s="5" t="s">
        <v>1568</v>
      </c>
      <c r="H444" s="9" t="s">
        <v>1569</v>
      </c>
      <c r="I444" s="22">
        <v>0</v>
      </c>
      <c r="J444" s="22">
        <v>0</v>
      </c>
      <c r="K444" s="12" t="s">
        <v>2052</v>
      </c>
      <c r="T444" s="12" t="s">
        <v>4456</v>
      </c>
    </row>
    <row r="445" spans="5:20" ht="12.95" customHeight="1" x14ac:dyDescent="0.2">
      <c r="E445" s="5" t="s">
        <v>2019</v>
      </c>
      <c r="G445" s="5" t="s">
        <v>1571</v>
      </c>
      <c r="H445" s="9" t="s">
        <v>1572</v>
      </c>
      <c r="I445" s="22">
        <v>0</v>
      </c>
      <c r="J445" s="22">
        <v>0</v>
      </c>
      <c r="K445" s="12" t="s">
        <v>2053</v>
      </c>
      <c r="T445" s="12" t="s">
        <v>4457</v>
      </c>
    </row>
    <row r="446" spans="5:20" ht="12.95" customHeight="1" x14ac:dyDescent="0.2">
      <c r="E446" s="5" t="s">
        <v>2019</v>
      </c>
      <c r="G446" s="5" t="s">
        <v>1574</v>
      </c>
      <c r="H446" s="9" t="s">
        <v>1575</v>
      </c>
      <c r="I446" s="22">
        <v>0</v>
      </c>
      <c r="J446" s="22">
        <v>0</v>
      </c>
      <c r="K446" s="12" t="s">
        <v>2054</v>
      </c>
      <c r="T446" s="12" t="s">
        <v>4458</v>
      </c>
    </row>
    <row r="447" spans="5:20" ht="12.95" customHeight="1" x14ac:dyDescent="0.2">
      <c r="E447" s="5" t="s">
        <v>2019</v>
      </c>
      <c r="G447" s="5" t="s">
        <v>1577</v>
      </c>
      <c r="H447" s="9" t="s">
        <v>1578</v>
      </c>
      <c r="I447" s="22">
        <v>0</v>
      </c>
      <c r="J447" s="22">
        <v>0</v>
      </c>
      <c r="K447" s="12" t="s">
        <v>2055</v>
      </c>
      <c r="T447" s="12" t="s">
        <v>4459</v>
      </c>
    </row>
    <row r="448" spans="5:20" ht="12.95" customHeight="1" x14ac:dyDescent="0.2">
      <c r="E448" s="5" t="s">
        <v>2019</v>
      </c>
      <c r="G448" s="5" t="s">
        <v>1580</v>
      </c>
      <c r="H448" s="9" t="s">
        <v>1581</v>
      </c>
      <c r="I448" s="22">
        <v>0</v>
      </c>
      <c r="J448" s="22">
        <v>0</v>
      </c>
      <c r="K448" s="12" t="s">
        <v>2056</v>
      </c>
      <c r="T448" s="12" t="s">
        <v>4460</v>
      </c>
    </row>
    <row r="449" spans="5:20" ht="12.95" customHeight="1" x14ac:dyDescent="0.2">
      <c r="E449" s="5" t="s">
        <v>2019</v>
      </c>
      <c r="G449" s="5" t="s">
        <v>1583</v>
      </c>
      <c r="H449" s="9" t="s">
        <v>1584</v>
      </c>
      <c r="I449" s="22">
        <v>0</v>
      </c>
      <c r="J449" s="22">
        <v>0</v>
      </c>
      <c r="K449" s="12" t="s">
        <v>2057</v>
      </c>
      <c r="T449" s="12" t="s">
        <v>4461</v>
      </c>
    </row>
    <row r="450" spans="5:20" ht="12.95" customHeight="1" x14ac:dyDescent="0.2">
      <c r="E450" s="5" t="s">
        <v>2019</v>
      </c>
      <c r="G450" s="5" t="s">
        <v>1586</v>
      </c>
      <c r="H450" s="9" t="s">
        <v>1587</v>
      </c>
      <c r="I450" s="22">
        <v>0</v>
      </c>
      <c r="J450" s="22">
        <v>0</v>
      </c>
      <c r="K450" s="12" t="s">
        <v>2058</v>
      </c>
      <c r="T450" s="12" t="s">
        <v>4462</v>
      </c>
    </row>
    <row r="451" spans="5:20" ht="12.95" customHeight="1" x14ac:dyDescent="0.2">
      <c r="E451" s="5" t="s">
        <v>2019</v>
      </c>
      <c r="G451" s="5" t="s">
        <v>1589</v>
      </c>
      <c r="H451" s="9" t="s">
        <v>1590</v>
      </c>
      <c r="I451" s="22">
        <v>0</v>
      </c>
      <c r="J451" s="22">
        <v>0</v>
      </c>
      <c r="K451" s="12" t="s">
        <v>2059</v>
      </c>
      <c r="T451" s="12" t="s">
        <v>4463</v>
      </c>
    </row>
    <row r="452" spans="5:20" ht="12.95" customHeight="1" x14ac:dyDescent="0.2">
      <c r="E452" s="5" t="s">
        <v>2019</v>
      </c>
      <c r="G452" s="5" t="s">
        <v>1592</v>
      </c>
      <c r="H452" s="9" t="s">
        <v>1593</v>
      </c>
      <c r="I452" s="22">
        <v>0</v>
      </c>
      <c r="J452" s="22">
        <v>0</v>
      </c>
      <c r="K452" s="12" t="s">
        <v>2060</v>
      </c>
      <c r="T452" s="12" t="s">
        <v>4464</v>
      </c>
    </row>
    <row r="453" spans="5:20" ht="12.95" customHeight="1" x14ac:dyDescent="0.2">
      <c r="E453" s="5" t="s">
        <v>2019</v>
      </c>
      <c r="G453" s="5" t="s">
        <v>1595</v>
      </c>
      <c r="H453" s="9" t="s">
        <v>1596</v>
      </c>
      <c r="I453" s="22">
        <v>0</v>
      </c>
      <c r="J453" s="22">
        <v>0</v>
      </c>
      <c r="K453" s="12" t="s">
        <v>2061</v>
      </c>
      <c r="T453" s="12" t="s">
        <v>4465</v>
      </c>
    </row>
    <row r="454" spans="5:20" ht="12.95" customHeight="1" x14ac:dyDescent="0.2">
      <c r="E454" s="5" t="s">
        <v>2019</v>
      </c>
      <c r="G454" s="3" t="s">
        <v>1598</v>
      </c>
      <c r="H454" s="10" t="s">
        <v>1599</v>
      </c>
      <c r="I454" s="23">
        <f>SUM(I437:I453)</f>
        <v>0</v>
      </c>
      <c r="J454" s="23">
        <f>SUM(J437:J453)</f>
        <v>0</v>
      </c>
      <c r="K454" s="13" t="s">
        <v>2062</v>
      </c>
      <c r="T454" s="12" t="s">
        <v>4466</v>
      </c>
    </row>
    <row r="455" spans="5:20" ht="12.95" customHeight="1" x14ac:dyDescent="0.2">
      <c r="E455" s="5" t="s">
        <v>2019</v>
      </c>
      <c r="G455" s="7" t="s">
        <v>1601</v>
      </c>
      <c r="H455" s="8" t="s">
        <v>1602</v>
      </c>
      <c r="I455" s="21"/>
      <c r="J455" s="21"/>
      <c r="K455" s="12" t="s">
        <v>2063</v>
      </c>
      <c r="T455" s="12" t="s">
        <v>4467</v>
      </c>
    </row>
    <row r="456" spans="5:20" ht="12.95" customHeight="1" x14ac:dyDescent="0.2">
      <c r="E456" s="5" t="s">
        <v>2019</v>
      </c>
      <c r="G456" s="5" t="s">
        <v>1604</v>
      </c>
      <c r="H456" s="9" t="s">
        <v>1605</v>
      </c>
      <c r="I456" s="22">
        <v>0</v>
      </c>
      <c r="J456" s="22">
        <v>0</v>
      </c>
      <c r="K456" s="12" t="s">
        <v>2064</v>
      </c>
      <c r="T456" s="12" t="s">
        <v>4468</v>
      </c>
    </row>
    <row r="457" spans="5:20" ht="12.95" customHeight="1" x14ac:dyDescent="0.2">
      <c r="E457" s="5" t="s">
        <v>2019</v>
      </c>
      <c r="G457" s="5" t="s">
        <v>1607</v>
      </c>
      <c r="H457" s="9" t="s">
        <v>1608</v>
      </c>
      <c r="I457" s="22">
        <v>0</v>
      </c>
      <c r="J457" s="22">
        <v>0</v>
      </c>
      <c r="K457" s="12" t="s">
        <v>2065</v>
      </c>
      <c r="T457" s="12" t="s">
        <v>4469</v>
      </c>
    </row>
    <row r="458" spans="5:20" ht="12.95" customHeight="1" x14ac:dyDescent="0.2">
      <c r="E458" s="5" t="s">
        <v>2019</v>
      </c>
      <c r="G458" s="5" t="s">
        <v>1610</v>
      </c>
      <c r="H458" s="9" t="s">
        <v>1611</v>
      </c>
      <c r="I458" s="22">
        <v>0</v>
      </c>
      <c r="J458" s="22">
        <v>0</v>
      </c>
      <c r="K458" s="12" t="s">
        <v>2066</v>
      </c>
      <c r="T458" s="12" t="s">
        <v>4470</v>
      </c>
    </row>
    <row r="459" spans="5:20" ht="12.95" customHeight="1" x14ac:dyDescent="0.2">
      <c r="E459" s="5" t="s">
        <v>2019</v>
      </c>
      <c r="G459" s="3" t="s">
        <v>1613</v>
      </c>
      <c r="H459" s="10" t="s">
        <v>1614</v>
      </c>
      <c r="I459" s="23">
        <f>SUM(I456:I458)</f>
        <v>0</v>
      </c>
      <c r="J459" s="23">
        <f>SUM(J456:J458)</f>
        <v>0</v>
      </c>
      <c r="K459" s="13" t="s">
        <v>2067</v>
      </c>
      <c r="T459" s="12" t="s">
        <v>4471</v>
      </c>
    </row>
    <row r="460" spans="5:20" ht="12.95" customHeight="1" x14ac:dyDescent="0.2">
      <c r="E460" s="5" t="s">
        <v>2019</v>
      </c>
      <c r="G460" s="3" t="s">
        <v>1616</v>
      </c>
      <c r="H460" s="10" t="s">
        <v>1617</v>
      </c>
      <c r="I460" s="23">
        <f>+I454+I459</f>
        <v>0</v>
      </c>
      <c r="J460" s="23">
        <f>+J454+J459</f>
        <v>0</v>
      </c>
      <c r="K460" s="13" t="s">
        <v>2068</v>
      </c>
      <c r="T460" s="12" t="s">
        <v>4472</v>
      </c>
    </row>
    <row r="461" spans="5:20" ht="12.95" customHeight="1" x14ac:dyDescent="0.2">
      <c r="E461" s="5" t="s">
        <v>2019</v>
      </c>
      <c r="G461" s="7" t="s">
        <v>1619</v>
      </c>
      <c r="H461" s="8" t="s">
        <v>1620</v>
      </c>
      <c r="I461" s="21"/>
      <c r="J461" s="21"/>
      <c r="K461" s="12" t="s">
        <v>2069</v>
      </c>
      <c r="T461" s="12" t="s">
        <v>4473</v>
      </c>
    </row>
    <row r="462" spans="5:20" ht="12.95" customHeight="1" x14ac:dyDescent="0.2">
      <c r="E462" s="5" t="s">
        <v>2019</v>
      </c>
      <c r="G462" s="3" t="s">
        <v>1622</v>
      </c>
      <c r="H462" s="10" t="s">
        <v>1623</v>
      </c>
      <c r="I462" s="23">
        <f>+I435-(I460*$I$1)</f>
        <v>0</v>
      </c>
      <c r="J462" s="23">
        <f>+J435-(J460*$I$1)</f>
        <v>0</v>
      </c>
      <c r="K462" s="13" t="s">
        <v>2070</v>
      </c>
      <c r="T462" s="12" t="s">
        <v>4474</v>
      </c>
    </row>
    <row r="463" spans="5:20" ht="12.95" customHeight="1" x14ac:dyDescent="0.2">
      <c r="E463" s="5" t="s">
        <v>2019</v>
      </c>
      <c r="G463" s="5" t="s">
        <v>1625</v>
      </c>
      <c r="H463" s="9" t="s">
        <v>1626</v>
      </c>
      <c r="I463" s="22">
        <v>0</v>
      </c>
      <c r="J463" s="22">
        <v>0</v>
      </c>
      <c r="K463" s="12" t="s">
        <v>2071</v>
      </c>
      <c r="T463" s="12" t="s">
        <v>4475</v>
      </c>
    </row>
    <row r="464" spans="5:20" ht="12.95" customHeight="1" x14ac:dyDescent="0.2">
      <c r="E464" s="5" t="s">
        <v>2019</v>
      </c>
      <c r="G464" s="3" t="s">
        <v>1628</v>
      </c>
      <c r="H464" s="10" t="s">
        <v>1629</v>
      </c>
      <c r="I464" s="23">
        <f>+I462-(I463*$I$1)</f>
        <v>0</v>
      </c>
      <c r="J464" s="23">
        <f>+J462-(J463*$I$1)</f>
        <v>0</v>
      </c>
      <c r="K464" s="13" t="s">
        <v>2072</v>
      </c>
      <c r="T464" s="12" t="s">
        <v>4476</v>
      </c>
    </row>
    <row r="465" spans="4:20" ht="12.95" customHeight="1" x14ac:dyDescent="0.2">
      <c r="E465" s="5" t="s">
        <v>2019</v>
      </c>
      <c r="G465" s="5" t="s">
        <v>1631</v>
      </c>
      <c r="H465" s="9" t="s">
        <v>1632</v>
      </c>
      <c r="I465" s="22">
        <v>0</v>
      </c>
      <c r="J465" s="22">
        <v>0</v>
      </c>
      <c r="K465" s="12" t="s">
        <v>2073</v>
      </c>
      <c r="T465" s="12" t="s">
        <v>4477</v>
      </c>
    </row>
    <row r="466" spans="4:20" ht="12.95" customHeight="1" x14ac:dyDescent="0.2">
      <c r="E466" s="5" t="s">
        <v>2019</v>
      </c>
      <c r="G466" s="5" t="s">
        <v>1634</v>
      </c>
      <c r="H466" s="9" t="s">
        <v>1635</v>
      </c>
      <c r="I466" s="22">
        <v>0</v>
      </c>
      <c r="J466" s="22">
        <v>0</v>
      </c>
      <c r="K466" s="12" t="s">
        <v>2074</v>
      </c>
      <c r="T466" s="12" t="s">
        <v>4478</v>
      </c>
    </row>
    <row r="467" spans="4:20" ht="12.95" customHeight="1" x14ac:dyDescent="0.2">
      <c r="E467" s="5" t="s">
        <v>2019</v>
      </c>
      <c r="G467" s="3" t="s">
        <v>1637</v>
      </c>
      <c r="H467" s="10" t="s">
        <v>1638</v>
      </c>
      <c r="I467" s="23">
        <f>SUM(I464:I466)</f>
        <v>0</v>
      </c>
      <c r="J467" s="23">
        <f>SUM(J464:J466)</f>
        <v>0</v>
      </c>
      <c r="K467" s="13" t="s">
        <v>2075</v>
      </c>
      <c r="T467" s="12" t="s">
        <v>4479</v>
      </c>
    </row>
    <row r="468" spans="4:20" ht="12.95" customHeight="1" x14ac:dyDescent="0.2">
      <c r="E468" s="5" t="s">
        <v>2019</v>
      </c>
      <c r="G468" s="7" t="s">
        <v>1640</v>
      </c>
      <c r="H468" s="8" t="s">
        <v>1641</v>
      </c>
      <c r="I468" s="21"/>
      <c r="J468" s="21"/>
      <c r="K468" s="12" t="s">
        <v>2076</v>
      </c>
      <c r="T468" s="12" t="s">
        <v>4480</v>
      </c>
    </row>
    <row r="469" spans="4:20" ht="12.95" customHeight="1" x14ac:dyDescent="0.2">
      <c r="E469" s="5" t="s">
        <v>2019</v>
      </c>
      <c r="G469" s="5" t="s">
        <v>1643</v>
      </c>
      <c r="H469" s="9" t="s">
        <v>1644</v>
      </c>
      <c r="I469" s="22">
        <v>0</v>
      </c>
      <c r="J469" s="22">
        <v>0</v>
      </c>
      <c r="K469" s="12" t="s">
        <v>2077</v>
      </c>
      <c r="T469" s="12" t="s">
        <v>4481</v>
      </c>
    </row>
    <row r="470" spans="4:20" ht="12.95" customHeight="1" x14ac:dyDescent="0.2">
      <c r="E470" s="5" t="s">
        <v>2019</v>
      </c>
      <c r="G470" s="5" t="s">
        <v>1646</v>
      </c>
      <c r="H470" s="9" t="s">
        <v>1647</v>
      </c>
      <c r="I470" s="22">
        <v>0</v>
      </c>
      <c r="J470" s="22">
        <v>0</v>
      </c>
      <c r="K470" s="12" t="s">
        <v>2078</v>
      </c>
      <c r="T470" s="12" t="s">
        <v>4482</v>
      </c>
    </row>
    <row r="471" spans="4:20" ht="12.95" customHeight="1" x14ac:dyDescent="0.2">
      <c r="E471" s="5" t="s">
        <v>2019</v>
      </c>
      <c r="G471" s="5" t="s">
        <v>1649</v>
      </c>
      <c r="H471" s="9" t="s">
        <v>1650</v>
      </c>
      <c r="I471" s="22">
        <v>0</v>
      </c>
      <c r="J471" s="22">
        <v>0</v>
      </c>
      <c r="K471" s="12" t="s">
        <v>2079</v>
      </c>
      <c r="T471" s="12" t="s">
        <v>4483</v>
      </c>
    </row>
    <row r="472" spans="4:20" ht="12.95" customHeight="1" x14ac:dyDescent="0.2">
      <c r="E472" s="5" t="s">
        <v>2019</v>
      </c>
      <c r="G472" s="5" t="s">
        <v>1652</v>
      </c>
      <c r="H472" s="9" t="s">
        <v>1653</v>
      </c>
      <c r="I472" s="22">
        <v>0</v>
      </c>
      <c r="J472" s="22">
        <v>0</v>
      </c>
      <c r="K472" s="12" t="s">
        <v>2080</v>
      </c>
      <c r="T472" s="12" t="s">
        <v>4484</v>
      </c>
    </row>
    <row r="473" spans="4:20" ht="12.95" customHeight="1" x14ac:dyDescent="0.2">
      <c r="E473" s="5" t="s">
        <v>2019</v>
      </c>
      <c r="G473" s="5" t="s">
        <v>1655</v>
      </c>
      <c r="H473" s="9" t="s">
        <v>1656</v>
      </c>
      <c r="I473" s="22">
        <v>0</v>
      </c>
      <c r="J473" s="22">
        <v>0</v>
      </c>
      <c r="K473" s="12" t="s">
        <v>2081</v>
      </c>
      <c r="T473" s="12" t="s">
        <v>4485</v>
      </c>
    </row>
    <row r="474" spans="4:20" ht="12.95" customHeight="1" x14ac:dyDescent="0.2">
      <c r="E474" s="5" t="s">
        <v>2019</v>
      </c>
      <c r="G474" s="5" t="s">
        <v>1658</v>
      </c>
      <c r="H474" s="9" t="s">
        <v>1659</v>
      </c>
      <c r="I474" s="22">
        <v>0</v>
      </c>
      <c r="J474" s="22">
        <v>0</v>
      </c>
      <c r="K474" s="12" t="s">
        <v>2082</v>
      </c>
      <c r="T474" s="12" t="s">
        <v>4486</v>
      </c>
    </row>
    <row r="475" spans="4:20" ht="12.95" customHeight="1" x14ac:dyDescent="0.2">
      <c r="E475" s="5" t="s">
        <v>2019</v>
      </c>
      <c r="G475" s="5" t="s">
        <v>1661</v>
      </c>
      <c r="H475" s="9" t="s">
        <v>1662</v>
      </c>
      <c r="I475" s="22">
        <v>0</v>
      </c>
      <c r="J475" s="22">
        <v>0</v>
      </c>
      <c r="K475" s="12" t="s">
        <v>2083</v>
      </c>
      <c r="T475" s="12" t="s">
        <v>4487</v>
      </c>
    </row>
    <row r="476" spans="4:20" ht="12.95" customHeight="1" x14ac:dyDescent="0.2">
      <c r="E476" s="5" t="s">
        <v>2019</v>
      </c>
      <c r="G476" s="5" t="s">
        <v>1664</v>
      </c>
      <c r="H476" s="9" t="s">
        <v>1665</v>
      </c>
      <c r="I476" s="22">
        <v>0</v>
      </c>
      <c r="J476" s="22">
        <v>0</v>
      </c>
      <c r="K476" s="12" t="s">
        <v>2084</v>
      </c>
      <c r="T476" s="12" t="s">
        <v>4488</v>
      </c>
    </row>
    <row r="477" spans="4:20" ht="12.95" customHeight="1" x14ac:dyDescent="0.2">
      <c r="E477" s="5" t="s">
        <v>2019</v>
      </c>
      <c r="G477" s="5" t="s">
        <v>1667</v>
      </c>
      <c r="H477" s="9" t="s">
        <v>1668</v>
      </c>
      <c r="I477" s="22">
        <v>0</v>
      </c>
      <c r="J477" s="22">
        <v>0</v>
      </c>
      <c r="K477" s="12" t="s">
        <v>2085</v>
      </c>
      <c r="T477" s="12" t="s">
        <v>4489</v>
      </c>
    </row>
    <row r="478" spans="4:20" ht="12.95" customHeight="1" x14ac:dyDescent="0.2">
      <c r="E478" s="5" t="s">
        <v>2019</v>
      </c>
      <c r="G478" s="3" t="s">
        <v>1670</v>
      </c>
      <c r="H478" s="10" t="s">
        <v>1671</v>
      </c>
      <c r="I478" s="23">
        <f>+I467+SUM(I469:I477)</f>
        <v>0</v>
      </c>
      <c r="J478" s="23">
        <f>+J467+SUM(J469:J477)</f>
        <v>0</v>
      </c>
      <c r="K478" s="13" t="s">
        <v>2086</v>
      </c>
      <c r="T478" s="12" t="s">
        <v>4490</v>
      </c>
    </row>
    <row r="479" spans="4:20" ht="12.95" customHeight="1" x14ac:dyDescent="0.2">
      <c r="D479" s="5" t="s">
        <v>2087</v>
      </c>
      <c r="E479" s="5" t="s">
        <v>2088</v>
      </c>
      <c r="F479" s="18"/>
      <c r="G479" s="7" t="s">
        <v>4652</v>
      </c>
      <c r="H479" s="8" t="s">
        <v>4653</v>
      </c>
      <c r="I479" s="21"/>
      <c r="J479" s="21"/>
      <c r="K479" s="12" t="s">
        <v>2089</v>
      </c>
      <c r="T479" s="12" t="s">
        <v>4424</v>
      </c>
    </row>
    <row r="480" spans="4:20" ht="12.95" customHeight="1" x14ac:dyDescent="0.2">
      <c r="E480" s="5" t="s">
        <v>2088</v>
      </c>
      <c r="G480" s="5" t="s">
        <v>4655</v>
      </c>
      <c r="H480" s="9" t="s">
        <v>4656</v>
      </c>
      <c r="I480" s="22">
        <v>0</v>
      </c>
      <c r="J480" s="22">
        <v>0</v>
      </c>
      <c r="K480" s="12" t="s">
        <v>2090</v>
      </c>
      <c r="T480" s="12" t="s">
        <v>4425</v>
      </c>
    </row>
    <row r="481" spans="5:20" ht="12.95" customHeight="1" x14ac:dyDescent="0.2">
      <c r="E481" s="5" t="s">
        <v>2088</v>
      </c>
      <c r="G481" s="5" t="s">
        <v>4658</v>
      </c>
      <c r="H481" s="9" t="s">
        <v>4659</v>
      </c>
      <c r="I481" s="22">
        <v>0</v>
      </c>
      <c r="J481" s="22">
        <v>0</v>
      </c>
      <c r="K481" s="12" t="s">
        <v>2091</v>
      </c>
      <c r="T481" s="12" t="s">
        <v>4426</v>
      </c>
    </row>
    <row r="482" spans="5:20" ht="12.95" customHeight="1" x14ac:dyDescent="0.2">
      <c r="E482" s="5" t="s">
        <v>2088</v>
      </c>
      <c r="G482" s="5" t="s">
        <v>4661</v>
      </c>
      <c r="H482" s="9" t="s">
        <v>4662</v>
      </c>
      <c r="I482" s="22">
        <v>0</v>
      </c>
      <c r="J482" s="22">
        <v>0</v>
      </c>
      <c r="K482" s="12" t="s">
        <v>2092</v>
      </c>
      <c r="T482" s="12" t="s">
        <v>4427</v>
      </c>
    </row>
    <row r="483" spans="5:20" ht="12.95" customHeight="1" x14ac:dyDescent="0.2">
      <c r="E483" s="5" t="s">
        <v>2088</v>
      </c>
      <c r="G483" s="5" t="s">
        <v>4664</v>
      </c>
      <c r="H483" s="9" t="s">
        <v>4665</v>
      </c>
      <c r="I483" s="22">
        <v>0</v>
      </c>
      <c r="J483" s="22">
        <v>0</v>
      </c>
      <c r="K483" s="12" t="s">
        <v>2093</v>
      </c>
      <c r="T483" s="12" t="s">
        <v>4428</v>
      </c>
    </row>
    <row r="484" spans="5:20" ht="12.95" customHeight="1" x14ac:dyDescent="0.2">
      <c r="E484" s="5" t="s">
        <v>2088</v>
      </c>
      <c r="G484" s="5" t="s">
        <v>4667</v>
      </c>
      <c r="H484" s="9" t="s">
        <v>4668</v>
      </c>
      <c r="I484" s="22">
        <v>0</v>
      </c>
      <c r="J484" s="22">
        <v>0</v>
      </c>
      <c r="K484" s="12" t="s">
        <v>2094</v>
      </c>
      <c r="T484" s="12" t="s">
        <v>4429</v>
      </c>
    </row>
    <row r="485" spans="5:20" ht="12.95" customHeight="1" x14ac:dyDescent="0.2">
      <c r="E485" s="5" t="s">
        <v>2088</v>
      </c>
      <c r="G485" s="5" t="s">
        <v>4670</v>
      </c>
      <c r="H485" s="9" t="s">
        <v>4671</v>
      </c>
      <c r="I485" s="22">
        <v>0</v>
      </c>
      <c r="J485" s="22">
        <v>0</v>
      </c>
      <c r="K485" s="12" t="s">
        <v>2095</v>
      </c>
      <c r="T485" s="12" t="s">
        <v>4430</v>
      </c>
    </row>
    <row r="486" spans="5:20" ht="12.95" customHeight="1" x14ac:dyDescent="0.2">
      <c r="E486" s="5" t="s">
        <v>2088</v>
      </c>
      <c r="G486" s="5" t="s">
        <v>4673</v>
      </c>
      <c r="H486" s="9" t="s">
        <v>4674</v>
      </c>
      <c r="I486" s="22">
        <v>0</v>
      </c>
      <c r="J486" s="22">
        <v>0</v>
      </c>
      <c r="K486" s="12" t="s">
        <v>2096</v>
      </c>
      <c r="T486" s="12" t="s">
        <v>4431</v>
      </c>
    </row>
    <row r="487" spans="5:20" ht="12.95" customHeight="1" x14ac:dyDescent="0.2">
      <c r="E487" s="5" t="s">
        <v>2088</v>
      </c>
      <c r="G487" s="5" t="s">
        <v>4676</v>
      </c>
      <c r="H487" s="9" t="s">
        <v>4677</v>
      </c>
      <c r="I487" s="22">
        <v>0</v>
      </c>
      <c r="J487" s="22">
        <v>0</v>
      </c>
      <c r="K487" s="12" t="s">
        <v>2097</v>
      </c>
      <c r="T487" s="12" t="s">
        <v>4432</v>
      </c>
    </row>
    <row r="488" spans="5:20" ht="12.95" customHeight="1" x14ac:dyDescent="0.2">
      <c r="E488" s="5" t="s">
        <v>2088</v>
      </c>
      <c r="G488" s="5" t="s">
        <v>4679</v>
      </c>
      <c r="H488" s="9" t="s">
        <v>4680</v>
      </c>
      <c r="I488" s="22">
        <v>0</v>
      </c>
      <c r="J488" s="22">
        <v>0</v>
      </c>
      <c r="K488" s="12" t="s">
        <v>2098</v>
      </c>
      <c r="T488" s="12" t="s">
        <v>4433</v>
      </c>
    </row>
    <row r="489" spans="5:20" ht="12.95" customHeight="1" x14ac:dyDescent="0.2">
      <c r="E489" s="5" t="s">
        <v>2088</v>
      </c>
      <c r="G489" s="5" t="s">
        <v>4682</v>
      </c>
      <c r="H489" s="9" t="s">
        <v>4683</v>
      </c>
      <c r="I489" s="22">
        <v>0</v>
      </c>
      <c r="J489" s="22">
        <v>0</v>
      </c>
      <c r="K489" s="12" t="s">
        <v>2099</v>
      </c>
      <c r="T489" s="12" t="s">
        <v>4434</v>
      </c>
    </row>
    <row r="490" spans="5:20" ht="12.95" customHeight="1" x14ac:dyDescent="0.2">
      <c r="E490" s="5" t="s">
        <v>2088</v>
      </c>
      <c r="G490" s="5" t="s">
        <v>4685</v>
      </c>
      <c r="H490" s="9" t="s">
        <v>4686</v>
      </c>
      <c r="I490" s="22">
        <v>0</v>
      </c>
      <c r="J490" s="22">
        <v>0</v>
      </c>
      <c r="K490" s="12" t="s">
        <v>2100</v>
      </c>
      <c r="T490" s="12" t="s">
        <v>4435</v>
      </c>
    </row>
    <row r="491" spans="5:20" ht="12.95" customHeight="1" x14ac:dyDescent="0.2">
      <c r="E491" s="5" t="s">
        <v>2088</v>
      </c>
      <c r="G491" s="5" t="s">
        <v>4688</v>
      </c>
      <c r="H491" s="9" t="s">
        <v>4689</v>
      </c>
      <c r="I491" s="22">
        <v>0</v>
      </c>
      <c r="J491" s="22">
        <v>0</v>
      </c>
      <c r="K491" s="12" t="s">
        <v>2101</v>
      </c>
      <c r="T491" s="12" t="s">
        <v>4436</v>
      </c>
    </row>
    <row r="492" spans="5:20" ht="12.95" customHeight="1" x14ac:dyDescent="0.2">
      <c r="E492" s="5" t="s">
        <v>2088</v>
      </c>
      <c r="G492" s="5" t="s">
        <v>4691</v>
      </c>
      <c r="H492" s="9" t="s">
        <v>4692</v>
      </c>
      <c r="I492" s="22">
        <v>0</v>
      </c>
      <c r="J492" s="22">
        <v>0</v>
      </c>
      <c r="K492" s="12" t="s">
        <v>2102</v>
      </c>
      <c r="T492" s="12" t="s">
        <v>4437</v>
      </c>
    </row>
    <row r="493" spans="5:20" ht="12.95" customHeight="1" x14ac:dyDescent="0.2">
      <c r="E493" s="5" t="s">
        <v>2088</v>
      </c>
      <c r="G493" s="5" t="s">
        <v>4694</v>
      </c>
      <c r="H493" s="9" t="s">
        <v>4695</v>
      </c>
      <c r="I493" s="22">
        <v>0</v>
      </c>
      <c r="J493" s="22">
        <v>0</v>
      </c>
      <c r="K493" s="12" t="s">
        <v>2103</v>
      </c>
      <c r="T493" s="12" t="s">
        <v>4438</v>
      </c>
    </row>
    <row r="494" spans="5:20" ht="12.95" customHeight="1" x14ac:dyDescent="0.2">
      <c r="E494" s="5" t="s">
        <v>2088</v>
      </c>
      <c r="G494" s="3" t="s">
        <v>4697</v>
      </c>
      <c r="H494" s="10" t="s">
        <v>4698</v>
      </c>
      <c r="I494" s="23">
        <f>SUM(I480:I493)</f>
        <v>0</v>
      </c>
      <c r="J494" s="23">
        <f>SUM(J480:J493)</f>
        <v>0</v>
      </c>
      <c r="K494" s="13" t="s">
        <v>2104</v>
      </c>
      <c r="T494" s="12" t="s">
        <v>4439</v>
      </c>
    </row>
    <row r="495" spans="5:20" ht="12.95" customHeight="1" x14ac:dyDescent="0.2">
      <c r="E495" s="5" t="s">
        <v>2088</v>
      </c>
      <c r="G495" s="5" t="s">
        <v>4700</v>
      </c>
      <c r="H495" s="9" t="s">
        <v>4701</v>
      </c>
      <c r="I495" s="22">
        <v>0</v>
      </c>
      <c r="J495" s="22">
        <v>0</v>
      </c>
      <c r="K495" s="12" t="s">
        <v>2105</v>
      </c>
      <c r="T495" s="12" t="s">
        <v>4440</v>
      </c>
    </row>
    <row r="496" spans="5:20" ht="12.95" customHeight="1" x14ac:dyDescent="0.2">
      <c r="E496" s="5" t="s">
        <v>2088</v>
      </c>
      <c r="G496" s="3" t="s">
        <v>4703</v>
      </c>
      <c r="H496" s="10" t="s">
        <v>4704</v>
      </c>
      <c r="I496" s="23">
        <f>+I494-(I495*$I$1)</f>
        <v>0</v>
      </c>
      <c r="J496" s="23">
        <f>+J494-(J495*$I$1)</f>
        <v>0</v>
      </c>
      <c r="K496" s="13" t="s">
        <v>2106</v>
      </c>
      <c r="T496" s="12" t="s">
        <v>4441</v>
      </c>
    </row>
    <row r="497" spans="5:20" ht="12.95" customHeight="1" x14ac:dyDescent="0.2">
      <c r="E497" s="5" t="s">
        <v>2088</v>
      </c>
      <c r="G497" s="7" t="s">
        <v>4706</v>
      </c>
      <c r="H497" s="8" t="s">
        <v>4707</v>
      </c>
      <c r="I497" s="21"/>
      <c r="J497" s="21"/>
      <c r="K497" s="12" t="s">
        <v>2107</v>
      </c>
      <c r="T497" s="12" t="s">
        <v>4442</v>
      </c>
    </row>
    <row r="498" spans="5:20" ht="12.95" customHeight="1" x14ac:dyDescent="0.2">
      <c r="E498" s="5" t="s">
        <v>2088</v>
      </c>
      <c r="G498" s="5" t="s">
        <v>4709</v>
      </c>
      <c r="H498" s="9" t="s">
        <v>4710</v>
      </c>
      <c r="I498" s="22">
        <v>0</v>
      </c>
      <c r="J498" s="22">
        <v>0</v>
      </c>
      <c r="K498" s="12" t="s">
        <v>2108</v>
      </c>
      <c r="T498" s="12" t="s">
        <v>4443</v>
      </c>
    </row>
    <row r="499" spans="5:20" ht="12.95" customHeight="1" x14ac:dyDescent="0.2">
      <c r="E499" s="5" t="s">
        <v>2088</v>
      </c>
      <c r="G499" s="5" t="s">
        <v>4712</v>
      </c>
      <c r="H499" s="9" t="s">
        <v>1533</v>
      </c>
      <c r="I499" s="22">
        <v>0</v>
      </c>
      <c r="J499" s="22">
        <v>0</v>
      </c>
      <c r="K499" s="12" t="s">
        <v>2109</v>
      </c>
      <c r="T499" s="12" t="s">
        <v>4444</v>
      </c>
    </row>
    <row r="500" spans="5:20" ht="12.95" customHeight="1" x14ac:dyDescent="0.2">
      <c r="E500" s="5" t="s">
        <v>2088</v>
      </c>
      <c r="G500" s="5" t="s">
        <v>1535</v>
      </c>
      <c r="H500" s="9" t="s">
        <v>1536</v>
      </c>
      <c r="I500" s="22">
        <v>0</v>
      </c>
      <c r="J500" s="22">
        <v>0</v>
      </c>
      <c r="K500" s="12" t="s">
        <v>2110</v>
      </c>
      <c r="T500" s="12" t="s">
        <v>4445</v>
      </c>
    </row>
    <row r="501" spans="5:20" ht="12.95" customHeight="1" x14ac:dyDescent="0.2">
      <c r="E501" s="5" t="s">
        <v>2088</v>
      </c>
      <c r="G501" s="3" t="s">
        <v>1538</v>
      </c>
      <c r="H501" s="10" t="s">
        <v>1539</v>
      </c>
      <c r="I501" s="23">
        <f>SUM(I498:I500)</f>
        <v>0</v>
      </c>
      <c r="J501" s="23">
        <f>SUM(J498:J500)</f>
        <v>0</v>
      </c>
      <c r="K501" s="13" t="s">
        <v>2111</v>
      </c>
      <c r="T501" s="12" t="s">
        <v>4446</v>
      </c>
    </row>
    <row r="502" spans="5:20" ht="12.95" customHeight="1" x14ac:dyDescent="0.2">
      <c r="E502" s="5" t="s">
        <v>2088</v>
      </c>
      <c r="G502" s="3" t="s">
        <v>1541</v>
      </c>
      <c r="H502" s="10" t="s">
        <v>1542</v>
      </c>
      <c r="I502" s="23">
        <f>+I496+I501</f>
        <v>0</v>
      </c>
      <c r="J502" s="23">
        <f>+J496+J501</f>
        <v>0</v>
      </c>
      <c r="K502" s="13" t="s">
        <v>2112</v>
      </c>
      <c r="T502" s="12" t="s">
        <v>4447</v>
      </c>
    </row>
    <row r="503" spans="5:20" ht="12.95" customHeight="1" x14ac:dyDescent="0.2">
      <c r="E503" s="5" t="s">
        <v>2088</v>
      </c>
      <c r="G503" s="7" t="s">
        <v>1544</v>
      </c>
      <c r="H503" s="8" t="s">
        <v>1545</v>
      </c>
      <c r="I503" s="21"/>
      <c r="J503" s="21"/>
      <c r="K503" s="12" t="s">
        <v>2113</v>
      </c>
      <c r="T503" s="12" t="s">
        <v>4448</v>
      </c>
    </row>
    <row r="504" spans="5:20" ht="12.95" customHeight="1" x14ac:dyDescent="0.2">
      <c r="E504" s="5" t="s">
        <v>2088</v>
      </c>
      <c r="G504" s="5" t="s">
        <v>1547</v>
      </c>
      <c r="H504" s="9" t="s">
        <v>1548</v>
      </c>
      <c r="I504" s="22">
        <v>0</v>
      </c>
      <c r="J504" s="22">
        <v>0</v>
      </c>
      <c r="K504" s="12" t="s">
        <v>2114</v>
      </c>
      <c r="T504" s="12" t="s">
        <v>4449</v>
      </c>
    </row>
    <row r="505" spans="5:20" ht="12.95" customHeight="1" x14ac:dyDescent="0.2">
      <c r="E505" s="5" t="s">
        <v>2088</v>
      </c>
      <c r="G505" s="5" t="s">
        <v>1550</v>
      </c>
      <c r="H505" s="9" t="s">
        <v>1551</v>
      </c>
      <c r="I505" s="22">
        <v>0</v>
      </c>
      <c r="J505" s="22">
        <v>0</v>
      </c>
      <c r="K505" s="12" t="s">
        <v>2115</v>
      </c>
      <c r="T505" s="12" t="s">
        <v>4450</v>
      </c>
    </row>
    <row r="506" spans="5:20" ht="12.95" customHeight="1" x14ac:dyDescent="0.2">
      <c r="E506" s="5" t="s">
        <v>2088</v>
      </c>
      <c r="G506" s="5" t="s">
        <v>1553</v>
      </c>
      <c r="H506" s="9" t="s">
        <v>1554</v>
      </c>
      <c r="I506" s="22">
        <v>0</v>
      </c>
      <c r="J506" s="22">
        <v>0</v>
      </c>
      <c r="K506" s="12" t="s">
        <v>2116</v>
      </c>
      <c r="T506" s="12" t="s">
        <v>4451</v>
      </c>
    </row>
    <row r="507" spans="5:20" ht="12.95" customHeight="1" x14ac:dyDescent="0.2">
      <c r="E507" s="5" t="s">
        <v>2088</v>
      </c>
      <c r="G507" s="5" t="s">
        <v>1556</v>
      </c>
      <c r="H507" s="9" t="s">
        <v>1557</v>
      </c>
      <c r="I507" s="22">
        <v>0</v>
      </c>
      <c r="J507" s="22">
        <v>0</v>
      </c>
      <c r="K507" s="12" t="s">
        <v>2117</v>
      </c>
      <c r="T507" s="12" t="s">
        <v>4452</v>
      </c>
    </row>
    <row r="508" spans="5:20" ht="12.95" customHeight="1" x14ac:dyDescent="0.2">
      <c r="E508" s="5" t="s">
        <v>2088</v>
      </c>
      <c r="G508" s="5" t="s">
        <v>1559</v>
      </c>
      <c r="H508" s="9" t="s">
        <v>1560</v>
      </c>
      <c r="I508" s="22">
        <v>0</v>
      </c>
      <c r="J508" s="22">
        <v>0</v>
      </c>
      <c r="K508" s="12" t="s">
        <v>2118</v>
      </c>
      <c r="T508" s="12" t="s">
        <v>4453</v>
      </c>
    </row>
    <row r="509" spans="5:20" ht="12.95" customHeight="1" x14ac:dyDescent="0.2">
      <c r="E509" s="5" t="s">
        <v>2088</v>
      </c>
      <c r="G509" s="5" t="s">
        <v>1562</v>
      </c>
      <c r="H509" s="9" t="s">
        <v>1563</v>
      </c>
      <c r="I509" s="22">
        <v>0</v>
      </c>
      <c r="J509" s="22">
        <v>0</v>
      </c>
      <c r="K509" s="12" t="s">
        <v>2119</v>
      </c>
      <c r="T509" s="12" t="s">
        <v>4454</v>
      </c>
    </row>
    <row r="510" spans="5:20" ht="12.95" customHeight="1" x14ac:dyDescent="0.2">
      <c r="E510" s="5" t="s">
        <v>2088</v>
      </c>
      <c r="G510" s="5" t="s">
        <v>1565</v>
      </c>
      <c r="H510" s="9" t="s">
        <v>1566</v>
      </c>
      <c r="I510" s="22">
        <v>0</v>
      </c>
      <c r="J510" s="22">
        <v>0</v>
      </c>
      <c r="K510" s="12" t="s">
        <v>2120</v>
      </c>
      <c r="T510" s="12" t="s">
        <v>4455</v>
      </c>
    </row>
    <row r="511" spans="5:20" ht="12.95" customHeight="1" x14ac:dyDescent="0.2">
      <c r="E511" s="5" t="s">
        <v>2088</v>
      </c>
      <c r="G511" s="5" t="s">
        <v>1568</v>
      </c>
      <c r="H511" s="9" t="s">
        <v>1569</v>
      </c>
      <c r="I511" s="22">
        <v>0</v>
      </c>
      <c r="J511" s="22">
        <v>0</v>
      </c>
      <c r="K511" s="12" t="s">
        <v>2121</v>
      </c>
      <c r="T511" s="12" t="s">
        <v>4456</v>
      </c>
    </row>
    <row r="512" spans="5:20" ht="12.95" customHeight="1" x14ac:dyDescent="0.2">
      <c r="E512" s="5" t="s">
        <v>2088</v>
      </c>
      <c r="G512" s="5" t="s">
        <v>1571</v>
      </c>
      <c r="H512" s="9" t="s">
        <v>1572</v>
      </c>
      <c r="I512" s="22">
        <v>0</v>
      </c>
      <c r="J512" s="22">
        <v>0</v>
      </c>
      <c r="K512" s="12" t="s">
        <v>2122</v>
      </c>
      <c r="T512" s="12" t="s">
        <v>4457</v>
      </c>
    </row>
    <row r="513" spans="5:20" ht="12.95" customHeight="1" x14ac:dyDescent="0.2">
      <c r="E513" s="5" t="s">
        <v>2088</v>
      </c>
      <c r="G513" s="5" t="s">
        <v>1574</v>
      </c>
      <c r="H513" s="9" t="s">
        <v>1575</v>
      </c>
      <c r="I513" s="22">
        <v>0</v>
      </c>
      <c r="J513" s="22">
        <v>0</v>
      </c>
      <c r="K513" s="12" t="s">
        <v>2123</v>
      </c>
      <c r="T513" s="12" t="s">
        <v>4458</v>
      </c>
    </row>
    <row r="514" spans="5:20" ht="12.95" customHeight="1" x14ac:dyDescent="0.2">
      <c r="E514" s="5" t="s">
        <v>2088</v>
      </c>
      <c r="G514" s="5" t="s">
        <v>1577</v>
      </c>
      <c r="H514" s="9" t="s">
        <v>1578</v>
      </c>
      <c r="I514" s="22">
        <v>0</v>
      </c>
      <c r="J514" s="22">
        <v>0</v>
      </c>
      <c r="K514" s="12" t="s">
        <v>2124</v>
      </c>
      <c r="T514" s="12" t="s">
        <v>4459</v>
      </c>
    </row>
    <row r="515" spans="5:20" ht="12.95" customHeight="1" x14ac:dyDescent="0.2">
      <c r="E515" s="5" t="s">
        <v>2088</v>
      </c>
      <c r="G515" s="5" t="s">
        <v>1580</v>
      </c>
      <c r="H515" s="9" t="s">
        <v>1581</v>
      </c>
      <c r="I515" s="22">
        <v>0</v>
      </c>
      <c r="J515" s="22">
        <v>0</v>
      </c>
      <c r="K515" s="12" t="s">
        <v>2125</v>
      </c>
      <c r="T515" s="12" t="s">
        <v>4460</v>
      </c>
    </row>
    <row r="516" spans="5:20" ht="12.95" customHeight="1" x14ac:dyDescent="0.2">
      <c r="E516" s="5" t="s">
        <v>2088</v>
      </c>
      <c r="G516" s="5" t="s">
        <v>1583</v>
      </c>
      <c r="H516" s="9" t="s">
        <v>1584</v>
      </c>
      <c r="I516" s="22">
        <v>0</v>
      </c>
      <c r="J516" s="22">
        <v>0</v>
      </c>
      <c r="K516" s="12" t="s">
        <v>2126</v>
      </c>
      <c r="T516" s="12" t="s">
        <v>4461</v>
      </c>
    </row>
    <row r="517" spans="5:20" ht="12.95" customHeight="1" x14ac:dyDescent="0.2">
      <c r="E517" s="5" t="s">
        <v>2088</v>
      </c>
      <c r="G517" s="5" t="s">
        <v>1586</v>
      </c>
      <c r="H517" s="9" t="s">
        <v>1587</v>
      </c>
      <c r="I517" s="22">
        <v>0</v>
      </c>
      <c r="J517" s="22">
        <v>0</v>
      </c>
      <c r="K517" s="12" t="s">
        <v>2127</v>
      </c>
      <c r="T517" s="12" t="s">
        <v>4462</v>
      </c>
    </row>
    <row r="518" spans="5:20" ht="12.95" customHeight="1" x14ac:dyDescent="0.2">
      <c r="E518" s="5" t="s">
        <v>2088</v>
      </c>
      <c r="G518" s="5" t="s">
        <v>1589</v>
      </c>
      <c r="H518" s="9" t="s">
        <v>1590</v>
      </c>
      <c r="I518" s="22">
        <v>0</v>
      </c>
      <c r="J518" s="22">
        <v>0</v>
      </c>
      <c r="K518" s="12" t="s">
        <v>2128</v>
      </c>
      <c r="T518" s="12" t="s">
        <v>4463</v>
      </c>
    </row>
    <row r="519" spans="5:20" ht="12.95" customHeight="1" x14ac:dyDescent="0.2">
      <c r="E519" s="5" t="s">
        <v>2088</v>
      </c>
      <c r="G519" s="5" t="s">
        <v>1592</v>
      </c>
      <c r="H519" s="9" t="s">
        <v>1593</v>
      </c>
      <c r="I519" s="22">
        <v>0</v>
      </c>
      <c r="J519" s="22">
        <v>0</v>
      </c>
      <c r="K519" s="12" t="s">
        <v>2129</v>
      </c>
      <c r="T519" s="12" t="s">
        <v>4464</v>
      </c>
    </row>
    <row r="520" spans="5:20" ht="12.95" customHeight="1" x14ac:dyDescent="0.2">
      <c r="E520" s="5" t="s">
        <v>2088</v>
      </c>
      <c r="G520" s="5" t="s">
        <v>1595</v>
      </c>
      <c r="H520" s="9" t="s">
        <v>1596</v>
      </c>
      <c r="I520" s="22">
        <v>0</v>
      </c>
      <c r="J520" s="22">
        <v>0</v>
      </c>
      <c r="K520" s="12" t="s">
        <v>2130</v>
      </c>
      <c r="T520" s="12" t="s">
        <v>4465</v>
      </c>
    </row>
    <row r="521" spans="5:20" ht="12.95" customHeight="1" x14ac:dyDescent="0.2">
      <c r="E521" s="5" t="s">
        <v>2088</v>
      </c>
      <c r="G521" s="3" t="s">
        <v>1598</v>
      </c>
      <c r="H521" s="10" t="s">
        <v>1599</v>
      </c>
      <c r="I521" s="23">
        <f>SUM(I504:I520)</f>
        <v>0</v>
      </c>
      <c r="J521" s="23">
        <f>SUM(J504:J520)</f>
        <v>0</v>
      </c>
      <c r="K521" s="13" t="s">
        <v>2131</v>
      </c>
      <c r="T521" s="12" t="s">
        <v>4466</v>
      </c>
    </row>
    <row r="522" spans="5:20" ht="12.95" customHeight="1" x14ac:dyDescent="0.2">
      <c r="E522" s="5" t="s">
        <v>2088</v>
      </c>
      <c r="G522" s="7" t="s">
        <v>1601</v>
      </c>
      <c r="H522" s="8" t="s">
        <v>1602</v>
      </c>
      <c r="I522" s="21"/>
      <c r="J522" s="21"/>
      <c r="K522" s="12" t="s">
        <v>2132</v>
      </c>
      <c r="T522" s="12" t="s">
        <v>4467</v>
      </c>
    </row>
    <row r="523" spans="5:20" ht="12.95" customHeight="1" x14ac:dyDescent="0.2">
      <c r="E523" s="5" t="s">
        <v>2088</v>
      </c>
      <c r="G523" s="5" t="s">
        <v>1604</v>
      </c>
      <c r="H523" s="9" t="s">
        <v>1605</v>
      </c>
      <c r="I523" s="22">
        <v>0</v>
      </c>
      <c r="J523" s="22">
        <v>0</v>
      </c>
      <c r="K523" s="12" t="s">
        <v>2133</v>
      </c>
      <c r="T523" s="12" t="s">
        <v>4468</v>
      </c>
    </row>
    <row r="524" spans="5:20" ht="12.95" customHeight="1" x14ac:dyDescent="0.2">
      <c r="E524" s="5" t="s">
        <v>2088</v>
      </c>
      <c r="G524" s="5" t="s">
        <v>1607</v>
      </c>
      <c r="H524" s="9" t="s">
        <v>1608</v>
      </c>
      <c r="I524" s="22">
        <v>0</v>
      </c>
      <c r="J524" s="22">
        <v>0</v>
      </c>
      <c r="K524" s="12" t="s">
        <v>2134</v>
      </c>
      <c r="T524" s="12" t="s">
        <v>4469</v>
      </c>
    </row>
    <row r="525" spans="5:20" ht="12.95" customHeight="1" x14ac:dyDescent="0.2">
      <c r="E525" s="5" t="s">
        <v>2088</v>
      </c>
      <c r="G525" s="5" t="s">
        <v>1610</v>
      </c>
      <c r="H525" s="9" t="s">
        <v>1611</v>
      </c>
      <c r="I525" s="22">
        <v>0</v>
      </c>
      <c r="J525" s="22">
        <v>0</v>
      </c>
      <c r="K525" s="12" t="s">
        <v>2135</v>
      </c>
      <c r="T525" s="12" t="s">
        <v>4470</v>
      </c>
    </row>
    <row r="526" spans="5:20" ht="12.95" customHeight="1" x14ac:dyDescent="0.2">
      <c r="E526" s="5" t="s">
        <v>2088</v>
      </c>
      <c r="G526" s="3" t="s">
        <v>1613</v>
      </c>
      <c r="H526" s="10" t="s">
        <v>1614</v>
      </c>
      <c r="I526" s="23">
        <f>SUM(I523:I525)</f>
        <v>0</v>
      </c>
      <c r="J526" s="23">
        <f>SUM(J523:J525)</f>
        <v>0</v>
      </c>
      <c r="K526" s="13" t="s">
        <v>2136</v>
      </c>
      <c r="T526" s="12" t="s">
        <v>4471</v>
      </c>
    </row>
    <row r="527" spans="5:20" ht="12.95" customHeight="1" x14ac:dyDescent="0.2">
      <c r="E527" s="5" t="s">
        <v>2088</v>
      </c>
      <c r="G527" s="3" t="s">
        <v>1616</v>
      </c>
      <c r="H527" s="10" t="s">
        <v>1617</v>
      </c>
      <c r="I527" s="23">
        <f>+I521+I526</f>
        <v>0</v>
      </c>
      <c r="J527" s="23">
        <f>+J521+J526</f>
        <v>0</v>
      </c>
      <c r="K527" s="13" t="s">
        <v>2137</v>
      </c>
      <c r="T527" s="12" t="s">
        <v>4472</v>
      </c>
    </row>
    <row r="528" spans="5:20" ht="12.95" customHeight="1" x14ac:dyDescent="0.2">
      <c r="E528" s="5" t="s">
        <v>2088</v>
      </c>
      <c r="G528" s="7" t="s">
        <v>1619</v>
      </c>
      <c r="H528" s="8" t="s">
        <v>1620</v>
      </c>
      <c r="I528" s="21"/>
      <c r="J528" s="21"/>
      <c r="K528" s="12" t="s">
        <v>2138</v>
      </c>
      <c r="T528" s="12" t="s">
        <v>4473</v>
      </c>
    </row>
    <row r="529" spans="5:20" ht="12.95" customHeight="1" x14ac:dyDescent="0.2">
      <c r="E529" s="5" t="s">
        <v>2088</v>
      </c>
      <c r="G529" s="3" t="s">
        <v>1622</v>
      </c>
      <c r="H529" s="10" t="s">
        <v>1623</v>
      </c>
      <c r="I529" s="23">
        <f>+I502-(I527*$I$1)</f>
        <v>0</v>
      </c>
      <c r="J529" s="23">
        <f>+J502-(J527*$I$1)</f>
        <v>0</v>
      </c>
      <c r="K529" s="13" t="s">
        <v>2139</v>
      </c>
      <c r="T529" s="12" t="s">
        <v>4474</v>
      </c>
    </row>
    <row r="530" spans="5:20" ht="12.95" customHeight="1" x14ac:dyDescent="0.2">
      <c r="E530" s="5" t="s">
        <v>2088</v>
      </c>
      <c r="G530" s="5" t="s">
        <v>1625</v>
      </c>
      <c r="H530" s="9" t="s">
        <v>1626</v>
      </c>
      <c r="I530" s="22">
        <v>0</v>
      </c>
      <c r="J530" s="22">
        <v>0</v>
      </c>
      <c r="K530" s="12" t="s">
        <v>2140</v>
      </c>
      <c r="T530" s="12" t="s">
        <v>4475</v>
      </c>
    </row>
    <row r="531" spans="5:20" ht="12.95" customHeight="1" x14ac:dyDescent="0.2">
      <c r="E531" s="5" t="s">
        <v>2088</v>
      </c>
      <c r="G531" s="3" t="s">
        <v>1628</v>
      </c>
      <c r="H531" s="10" t="s">
        <v>1629</v>
      </c>
      <c r="I531" s="23">
        <f>+I529-(I530*$I$1)</f>
        <v>0</v>
      </c>
      <c r="J531" s="23">
        <f>+J529-(J530*$I$1)</f>
        <v>0</v>
      </c>
      <c r="K531" s="13" t="s">
        <v>2141</v>
      </c>
      <c r="T531" s="12" t="s">
        <v>4476</v>
      </c>
    </row>
    <row r="532" spans="5:20" ht="12.95" customHeight="1" x14ac:dyDescent="0.2">
      <c r="E532" s="5" t="s">
        <v>2088</v>
      </c>
      <c r="G532" s="5" t="s">
        <v>1631</v>
      </c>
      <c r="H532" s="9" t="s">
        <v>1632</v>
      </c>
      <c r="I532" s="22">
        <v>0</v>
      </c>
      <c r="J532" s="22">
        <v>0</v>
      </c>
      <c r="K532" s="12" t="s">
        <v>2142</v>
      </c>
      <c r="T532" s="12" t="s">
        <v>4477</v>
      </c>
    </row>
    <row r="533" spans="5:20" ht="12.95" customHeight="1" x14ac:dyDescent="0.2">
      <c r="E533" s="5" t="s">
        <v>2088</v>
      </c>
      <c r="G533" s="5" t="s">
        <v>1634</v>
      </c>
      <c r="H533" s="9" t="s">
        <v>1635</v>
      </c>
      <c r="I533" s="22">
        <v>0</v>
      </c>
      <c r="J533" s="22">
        <v>0</v>
      </c>
      <c r="K533" s="12" t="s">
        <v>2143</v>
      </c>
      <c r="T533" s="12" t="s">
        <v>4478</v>
      </c>
    </row>
    <row r="534" spans="5:20" ht="12.95" customHeight="1" x14ac:dyDescent="0.2">
      <c r="E534" s="5" t="s">
        <v>2088</v>
      </c>
      <c r="G534" s="3" t="s">
        <v>1637</v>
      </c>
      <c r="H534" s="10" t="s">
        <v>1638</v>
      </c>
      <c r="I534" s="23">
        <f>SUM(I531:I533)</f>
        <v>0</v>
      </c>
      <c r="J534" s="23">
        <f>SUM(J531:J533)</f>
        <v>0</v>
      </c>
      <c r="K534" s="13" t="s">
        <v>2144</v>
      </c>
      <c r="T534" s="12" t="s">
        <v>4479</v>
      </c>
    </row>
    <row r="535" spans="5:20" ht="12.95" customHeight="1" x14ac:dyDescent="0.2">
      <c r="E535" s="5" t="s">
        <v>2088</v>
      </c>
      <c r="G535" s="7" t="s">
        <v>1640</v>
      </c>
      <c r="H535" s="8" t="s">
        <v>1641</v>
      </c>
      <c r="I535" s="21"/>
      <c r="J535" s="21"/>
      <c r="K535" s="12" t="s">
        <v>2145</v>
      </c>
      <c r="T535" s="12" t="s">
        <v>4480</v>
      </c>
    </row>
    <row r="536" spans="5:20" ht="12.95" customHeight="1" x14ac:dyDescent="0.2">
      <c r="E536" s="5" t="s">
        <v>2088</v>
      </c>
      <c r="G536" s="5" t="s">
        <v>1643</v>
      </c>
      <c r="H536" s="9" t="s">
        <v>1644</v>
      </c>
      <c r="I536" s="22">
        <v>0</v>
      </c>
      <c r="J536" s="22">
        <v>0</v>
      </c>
      <c r="K536" s="12" t="s">
        <v>2146</v>
      </c>
      <c r="T536" s="12" t="s">
        <v>4481</v>
      </c>
    </row>
    <row r="537" spans="5:20" ht="12.95" customHeight="1" x14ac:dyDescent="0.2">
      <c r="E537" s="5" t="s">
        <v>2088</v>
      </c>
      <c r="G537" s="5" t="s">
        <v>1646</v>
      </c>
      <c r="H537" s="9" t="s">
        <v>1647</v>
      </c>
      <c r="I537" s="22">
        <v>0</v>
      </c>
      <c r="J537" s="22">
        <v>0</v>
      </c>
      <c r="K537" s="12" t="s">
        <v>2147</v>
      </c>
      <c r="T537" s="12" t="s">
        <v>4482</v>
      </c>
    </row>
    <row r="538" spans="5:20" ht="12.95" customHeight="1" x14ac:dyDescent="0.2">
      <c r="E538" s="5" t="s">
        <v>2088</v>
      </c>
      <c r="G538" s="5" t="s">
        <v>1649</v>
      </c>
      <c r="H538" s="9" t="s">
        <v>1650</v>
      </c>
      <c r="I538" s="22">
        <v>0</v>
      </c>
      <c r="J538" s="22">
        <v>0</v>
      </c>
      <c r="K538" s="12" t="s">
        <v>2148</v>
      </c>
      <c r="T538" s="12" t="s">
        <v>4483</v>
      </c>
    </row>
    <row r="539" spans="5:20" ht="12.95" customHeight="1" x14ac:dyDescent="0.2">
      <c r="E539" s="5" t="s">
        <v>2088</v>
      </c>
      <c r="G539" s="5" t="s">
        <v>1652</v>
      </c>
      <c r="H539" s="9" t="s">
        <v>1653</v>
      </c>
      <c r="I539" s="22">
        <v>0</v>
      </c>
      <c r="J539" s="22">
        <v>0</v>
      </c>
      <c r="K539" s="12" t="s">
        <v>2149</v>
      </c>
      <c r="T539" s="12" t="s">
        <v>4484</v>
      </c>
    </row>
    <row r="540" spans="5:20" ht="12.95" customHeight="1" x14ac:dyDescent="0.2">
      <c r="E540" s="5" t="s">
        <v>2088</v>
      </c>
      <c r="G540" s="5" t="s">
        <v>1655</v>
      </c>
      <c r="H540" s="9" t="s">
        <v>1656</v>
      </c>
      <c r="I540" s="22">
        <v>0</v>
      </c>
      <c r="J540" s="22">
        <v>0</v>
      </c>
      <c r="K540" s="12" t="s">
        <v>2150</v>
      </c>
      <c r="T540" s="12" t="s">
        <v>4485</v>
      </c>
    </row>
    <row r="541" spans="5:20" ht="12.95" customHeight="1" x14ac:dyDescent="0.2">
      <c r="E541" s="5" t="s">
        <v>2088</v>
      </c>
      <c r="G541" s="5" t="s">
        <v>1658</v>
      </c>
      <c r="H541" s="9" t="s">
        <v>1659</v>
      </c>
      <c r="I541" s="22">
        <v>0</v>
      </c>
      <c r="J541" s="22">
        <v>0</v>
      </c>
      <c r="K541" s="12" t="s">
        <v>2151</v>
      </c>
      <c r="T541" s="12" t="s">
        <v>4486</v>
      </c>
    </row>
    <row r="542" spans="5:20" ht="12.95" customHeight="1" x14ac:dyDescent="0.2">
      <c r="E542" s="5" t="s">
        <v>2088</v>
      </c>
      <c r="G542" s="5" t="s">
        <v>1661</v>
      </c>
      <c r="H542" s="9" t="s">
        <v>1662</v>
      </c>
      <c r="I542" s="22">
        <v>0</v>
      </c>
      <c r="J542" s="22">
        <v>0</v>
      </c>
      <c r="K542" s="12" t="s">
        <v>2152</v>
      </c>
      <c r="T542" s="12" t="s">
        <v>4487</v>
      </c>
    </row>
    <row r="543" spans="5:20" ht="12.95" customHeight="1" x14ac:dyDescent="0.2">
      <c r="E543" s="5" t="s">
        <v>2088</v>
      </c>
      <c r="G543" s="5" t="s">
        <v>1664</v>
      </c>
      <c r="H543" s="9" t="s">
        <v>1665</v>
      </c>
      <c r="I543" s="22">
        <v>0</v>
      </c>
      <c r="J543" s="22">
        <v>0</v>
      </c>
      <c r="K543" s="12" t="s">
        <v>2153</v>
      </c>
      <c r="T543" s="12" t="s">
        <v>4488</v>
      </c>
    </row>
    <row r="544" spans="5:20" ht="12.95" customHeight="1" x14ac:dyDescent="0.2">
      <c r="E544" s="5" t="s">
        <v>2088</v>
      </c>
      <c r="G544" s="5" t="s">
        <v>1667</v>
      </c>
      <c r="H544" s="9" t="s">
        <v>1668</v>
      </c>
      <c r="I544" s="22">
        <v>0</v>
      </c>
      <c r="J544" s="22">
        <v>0</v>
      </c>
      <c r="K544" s="12" t="s">
        <v>2154</v>
      </c>
      <c r="T544" s="12" t="s">
        <v>4489</v>
      </c>
    </row>
    <row r="545" spans="4:20" ht="12.95" customHeight="1" x14ac:dyDescent="0.2">
      <c r="E545" s="5" t="s">
        <v>2088</v>
      </c>
      <c r="G545" s="3" t="s">
        <v>1670</v>
      </c>
      <c r="H545" s="10" t="s">
        <v>1671</v>
      </c>
      <c r="I545" s="23">
        <f>+I534+SUM(I536:I544)</f>
        <v>0</v>
      </c>
      <c r="J545" s="23">
        <f>+J534+SUM(J536:J544)</f>
        <v>0</v>
      </c>
      <c r="K545" s="13" t="s">
        <v>2155</v>
      </c>
      <c r="T545" s="12" t="s">
        <v>4490</v>
      </c>
    </row>
    <row r="546" spans="4:20" ht="12.95" customHeight="1" x14ac:dyDescent="0.2">
      <c r="D546" s="5" t="s">
        <v>2156</v>
      </c>
      <c r="E546" s="5" t="s">
        <v>2157</v>
      </c>
      <c r="F546" s="18" t="s">
        <v>5660</v>
      </c>
      <c r="G546" s="7" t="s">
        <v>4652</v>
      </c>
      <c r="H546" s="8" t="s">
        <v>4653</v>
      </c>
      <c r="I546" s="21"/>
      <c r="J546" s="21"/>
      <c r="K546" s="12" t="s">
        <v>2158</v>
      </c>
      <c r="T546" s="12" t="s">
        <v>4491</v>
      </c>
    </row>
    <row r="547" spans="4:20" ht="12.95" customHeight="1" x14ac:dyDescent="0.2">
      <c r="E547" s="5" t="s">
        <v>2157</v>
      </c>
      <c r="G547" s="5" t="s">
        <v>4655</v>
      </c>
      <c r="H547" s="9" t="s">
        <v>4656</v>
      </c>
      <c r="I547" s="22">
        <v>0</v>
      </c>
      <c r="J547" s="22">
        <v>0</v>
      </c>
      <c r="K547" s="12" t="s">
        <v>2159</v>
      </c>
      <c r="T547" s="12" t="s">
        <v>4492</v>
      </c>
    </row>
    <row r="548" spans="4:20" ht="12.95" customHeight="1" x14ac:dyDescent="0.2">
      <c r="E548" s="5" t="s">
        <v>2157</v>
      </c>
      <c r="G548" s="5" t="s">
        <v>4658</v>
      </c>
      <c r="H548" s="9" t="s">
        <v>4659</v>
      </c>
      <c r="I548" s="22">
        <v>0</v>
      </c>
      <c r="J548" s="22">
        <v>0</v>
      </c>
      <c r="K548" s="12" t="s">
        <v>2160</v>
      </c>
      <c r="T548" s="12" t="s">
        <v>4493</v>
      </c>
    </row>
    <row r="549" spans="4:20" ht="12.95" customHeight="1" x14ac:dyDescent="0.2">
      <c r="E549" s="5" t="s">
        <v>2157</v>
      </c>
      <c r="G549" s="5" t="s">
        <v>4661</v>
      </c>
      <c r="H549" s="9" t="s">
        <v>4662</v>
      </c>
      <c r="I549" s="22">
        <v>0</v>
      </c>
      <c r="J549" s="22">
        <v>0</v>
      </c>
      <c r="K549" s="12" t="s">
        <v>2161</v>
      </c>
      <c r="T549" s="12" t="s">
        <v>4494</v>
      </c>
    </row>
    <row r="550" spans="4:20" ht="12.95" customHeight="1" x14ac:dyDescent="0.2">
      <c r="E550" s="5" t="s">
        <v>2157</v>
      </c>
      <c r="G550" s="5" t="s">
        <v>4664</v>
      </c>
      <c r="H550" s="9" t="s">
        <v>4665</v>
      </c>
      <c r="I550" s="22">
        <v>0</v>
      </c>
      <c r="J550" s="22">
        <v>0</v>
      </c>
      <c r="K550" s="12" t="s">
        <v>2162</v>
      </c>
      <c r="T550" s="12" t="s">
        <v>4495</v>
      </c>
    </row>
    <row r="551" spans="4:20" ht="12.95" customHeight="1" x14ac:dyDescent="0.2">
      <c r="E551" s="5" t="s">
        <v>2157</v>
      </c>
      <c r="G551" s="5" t="s">
        <v>4667</v>
      </c>
      <c r="H551" s="9" t="s">
        <v>4668</v>
      </c>
      <c r="I551" s="22">
        <v>0</v>
      </c>
      <c r="J551" s="22">
        <v>0</v>
      </c>
      <c r="K551" s="12" t="s">
        <v>2163</v>
      </c>
      <c r="T551" s="12" t="s">
        <v>4496</v>
      </c>
    </row>
    <row r="552" spans="4:20" ht="12.95" customHeight="1" x14ac:dyDescent="0.2">
      <c r="E552" s="5" t="s">
        <v>2157</v>
      </c>
      <c r="G552" s="5" t="s">
        <v>4670</v>
      </c>
      <c r="H552" s="9" t="s">
        <v>4671</v>
      </c>
      <c r="I552" s="22">
        <v>0</v>
      </c>
      <c r="J552" s="22">
        <v>0</v>
      </c>
      <c r="K552" s="12" t="s">
        <v>2164</v>
      </c>
      <c r="T552" s="12" t="s">
        <v>4497</v>
      </c>
    </row>
    <row r="553" spans="4:20" ht="12.95" customHeight="1" x14ac:dyDescent="0.2">
      <c r="E553" s="5" t="s">
        <v>2157</v>
      </c>
      <c r="G553" s="5" t="s">
        <v>4673</v>
      </c>
      <c r="H553" s="9" t="s">
        <v>4674</v>
      </c>
      <c r="I553" s="22">
        <v>0</v>
      </c>
      <c r="J553" s="22">
        <v>0</v>
      </c>
      <c r="K553" s="12" t="s">
        <v>2165</v>
      </c>
      <c r="T553" s="12" t="s">
        <v>4498</v>
      </c>
    </row>
    <row r="554" spans="4:20" ht="12.95" customHeight="1" x14ac:dyDescent="0.2">
      <c r="E554" s="5" t="s">
        <v>2157</v>
      </c>
      <c r="G554" s="5" t="s">
        <v>4676</v>
      </c>
      <c r="H554" s="9" t="s">
        <v>4677</v>
      </c>
      <c r="I554" s="22">
        <v>0</v>
      </c>
      <c r="J554" s="22">
        <v>0</v>
      </c>
      <c r="K554" s="12" t="s">
        <v>2166</v>
      </c>
      <c r="T554" s="12" t="s">
        <v>4499</v>
      </c>
    </row>
    <row r="555" spans="4:20" ht="12.95" customHeight="1" x14ac:dyDescent="0.2">
      <c r="E555" s="5" t="s">
        <v>2157</v>
      </c>
      <c r="G555" s="5" t="s">
        <v>4679</v>
      </c>
      <c r="H555" s="9" t="s">
        <v>4680</v>
      </c>
      <c r="I555" s="22">
        <v>0</v>
      </c>
      <c r="J555" s="22">
        <v>0</v>
      </c>
      <c r="K555" s="12" t="s">
        <v>2167</v>
      </c>
      <c r="T555" s="12" t="s">
        <v>4500</v>
      </c>
    </row>
    <row r="556" spans="4:20" ht="12.95" customHeight="1" x14ac:dyDescent="0.2">
      <c r="E556" s="5" t="s">
        <v>2157</v>
      </c>
      <c r="G556" s="5" t="s">
        <v>4682</v>
      </c>
      <c r="H556" s="9" t="s">
        <v>4683</v>
      </c>
      <c r="I556" s="22">
        <v>0</v>
      </c>
      <c r="J556" s="22">
        <v>0</v>
      </c>
      <c r="K556" s="12" t="s">
        <v>2168</v>
      </c>
      <c r="T556" s="12" t="s">
        <v>4501</v>
      </c>
    </row>
    <row r="557" spans="4:20" ht="12.95" customHeight="1" x14ac:dyDescent="0.2">
      <c r="E557" s="5" t="s">
        <v>2157</v>
      </c>
      <c r="G557" s="5" t="s">
        <v>4685</v>
      </c>
      <c r="H557" s="9" t="s">
        <v>4686</v>
      </c>
      <c r="I557" s="22">
        <v>0</v>
      </c>
      <c r="J557" s="22">
        <v>0</v>
      </c>
      <c r="K557" s="12" t="s">
        <v>2169</v>
      </c>
      <c r="T557" s="12" t="s">
        <v>4502</v>
      </c>
    </row>
    <row r="558" spans="4:20" ht="12.95" customHeight="1" x14ac:dyDescent="0.2">
      <c r="E558" s="5" t="s">
        <v>2157</v>
      </c>
      <c r="G558" s="5" t="s">
        <v>4688</v>
      </c>
      <c r="H558" s="9" t="s">
        <v>4689</v>
      </c>
      <c r="I558" s="22">
        <v>0</v>
      </c>
      <c r="J558" s="22">
        <v>0</v>
      </c>
      <c r="K558" s="12" t="s">
        <v>2170</v>
      </c>
      <c r="T558" s="12" t="s">
        <v>4503</v>
      </c>
    </row>
    <row r="559" spans="4:20" ht="12.95" customHeight="1" x14ac:dyDescent="0.2">
      <c r="E559" s="5" t="s">
        <v>2157</v>
      </c>
      <c r="G559" s="5" t="s">
        <v>4691</v>
      </c>
      <c r="H559" s="9" t="s">
        <v>4692</v>
      </c>
      <c r="I559" s="22">
        <v>0</v>
      </c>
      <c r="J559" s="22">
        <v>0</v>
      </c>
      <c r="K559" s="12" t="s">
        <v>2171</v>
      </c>
      <c r="T559" s="12" t="s">
        <v>4504</v>
      </c>
    </row>
    <row r="560" spans="4:20" ht="12.95" customHeight="1" x14ac:dyDescent="0.2">
      <c r="E560" s="5" t="s">
        <v>2157</v>
      </c>
      <c r="G560" s="5" t="s">
        <v>4694</v>
      </c>
      <c r="H560" s="9" t="s">
        <v>4695</v>
      </c>
      <c r="I560" s="22">
        <v>0</v>
      </c>
      <c r="J560" s="22">
        <v>0</v>
      </c>
      <c r="K560" s="12" t="s">
        <v>2172</v>
      </c>
      <c r="T560" s="12" t="s">
        <v>4505</v>
      </c>
    </row>
    <row r="561" spans="5:20" ht="12.95" customHeight="1" x14ac:dyDescent="0.2">
      <c r="E561" s="5" t="s">
        <v>2157</v>
      </c>
      <c r="G561" s="3" t="s">
        <v>4697</v>
      </c>
      <c r="H561" s="10" t="s">
        <v>4698</v>
      </c>
      <c r="I561" s="23">
        <f>SUM(I547:I560)</f>
        <v>0</v>
      </c>
      <c r="J561" s="23">
        <f>SUM(J547:J560)</f>
        <v>0</v>
      </c>
      <c r="K561" s="13" t="s">
        <v>2173</v>
      </c>
      <c r="T561" s="12" t="s">
        <v>4506</v>
      </c>
    </row>
    <row r="562" spans="5:20" ht="12.95" customHeight="1" x14ac:dyDescent="0.2">
      <c r="E562" s="5" t="s">
        <v>2157</v>
      </c>
      <c r="G562" s="5" t="s">
        <v>4700</v>
      </c>
      <c r="H562" s="9" t="s">
        <v>4701</v>
      </c>
      <c r="I562" s="22">
        <v>0</v>
      </c>
      <c r="J562" s="22">
        <v>0</v>
      </c>
      <c r="K562" s="12" t="s">
        <v>2174</v>
      </c>
      <c r="T562" s="12" t="s">
        <v>4507</v>
      </c>
    </row>
    <row r="563" spans="5:20" ht="12.95" customHeight="1" x14ac:dyDescent="0.2">
      <c r="E563" s="5" t="s">
        <v>2157</v>
      </c>
      <c r="G563" s="3" t="s">
        <v>4703</v>
      </c>
      <c r="H563" s="10" t="s">
        <v>4704</v>
      </c>
      <c r="I563" s="23">
        <f>+I561-(I562*$I$1)</f>
        <v>0</v>
      </c>
      <c r="J563" s="23">
        <f>+J561-(J562*$I$1)</f>
        <v>0</v>
      </c>
      <c r="K563" s="13" t="s">
        <v>2175</v>
      </c>
      <c r="T563" s="12" t="s">
        <v>4508</v>
      </c>
    </row>
    <row r="564" spans="5:20" ht="12.95" customHeight="1" x14ac:dyDescent="0.2">
      <c r="E564" s="5" t="s">
        <v>2157</v>
      </c>
      <c r="G564" s="7" t="s">
        <v>4706</v>
      </c>
      <c r="H564" s="8" t="s">
        <v>4707</v>
      </c>
      <c r="I564" s="21"/>
      <c r="J564" s="21"/>
      <c r="K564" s="12" t="s">
        <v>2176</v>
      </c>
      <c r="T564" s="12" t="s">
        <v>4509</v>
      </c>
    </row>
    <row r="565" spans="5:20" ht="12.95" customHeight="1" x14ac:dyDescent="0.2">
      <c r="E565" s="5" t="s">
        <v>2157</v>
      </c>
      <c r="G565" s="5" t="s">
        <v>4709</v>
      </c>
      <c r="H565" s="9" t="s">
        <v>4710</v>
      </c>
      <c r="I565" s="22">
        <v>0</v>
      </c>
      <c r="J565" s="22">
        <v>0</v>
      </c>
      <c r="K565" s="12" t="s">
        <v>2177</v>
      </c>
      <c r="T565" s="12" t="s">
        <v>4510</v>
      </c>
    </row>
    <row r="566" spans="5:20" ht="12.95" customHeight="1" x14ac:dyDescent="0.2">
      <c r="E566" s="5" t="s">
        <v>2157</v>
      </c>
      <c r="G566" s="5" t="s">
        <v>4712</v>
      </c>
      <c r="H566" s="9" t="s">
        <v>1533</v>
      </c>
      <c r="I566" s="22">
        <v>0</v>
      </c>
      <c r="J566" s="22">
        <v>0</v>
      </c>
      <c r="K566" s="12" t="s">
        <v>2178</v>
      </c>
      <c r="T566" s="12" t="s">
        <v>4511</v>
      </c>
    </row>
    <row r="567" spans="5:20" ht="12.95" customHeight="1" x14ac:dyDescent="0.2">
      <c r="E567" s="5" t="s">
        <v>2157</v>
      </c>
      <c r="G567" s="5" t="s">
        <v>1535</v>
      </c>
      <c r="H567" s="9" t="s">
        <v>1536</v>
      </c>
      <c r="I567" s="22">
        <v>0</v>
      </c>
      <c r="J567" s="22">
        <v>0</v>
      </c>
      <c r="K567" s="12" t="s">
        <v>2179</v>
      </c>
      <c r="T567" s="12" t="s">
        <v>4512</v>
      </c>
    </row>
    <row r="568" spans="5:20" ht="12.95" customHeight="1" x14ac:dyDescent="0.2">
      <c r="E568" s="5" t="s">
        <v>2157</v>
      </c>
      <c r="G568" s="3" t="s">
        <v>1538</v>
      </c>
      <c r="H568" s="10" t="s">
        <v>1539</v>
      </c>
      <c r="I568" s="23">
        <f>SUM(I565:I567)</f>
        <v>0</v>
      </c>
      <c r="J568" s="23">
        <f>SUM(J565:J567)</f>
        <v>0</v>
      </c>
      <c r="K568" s="13" t="s">
        <v>2180</v>
      </c>
      <c r="T568" s="12" t="s">
        <v>4513</v>
      </c>
    </row>
    <row r="569" spans="5:20" ht="12.95" customHeight="1" x14ac:dyDescent="0.2">
      <c r="E569" s="5" t="s">
        <v>2157</v>
      </c>
      <c r="G569" s="3" t="s">
        <v>1541</v>
      </c>
      <c r="H569" s="10" t="s">
        <v>1542</v>
      </c>
      <c r="I569" s="23">
        <f>+I563+I568</f>
        <v>0</v>
      </c>
      <c r="J569" s="23">
        <f>+J563+J568</f>
        <v>0</v>
      </c>
      <c r="K569" s="13" t="s">
        <v>2181</v>
      </c>
      <c r="T569" s="12" t="s">
        <v>4514</v>
      </c>
    </row>
    <row r="570" spans="5:20" ht="12.95" customHeight="1" x14ac:dyDescent="0.2">
      <c r="E570" s="5" t="s">
        <v>2157</v>
      </c>
      <c r="G570" s="7" t="s">
        <v>1544</v>
      </c>
      <c r="H570" s="8" t="s">
        <v>1545</v>
      </c>
      <c r="I570" s="21"/>
      <c r="J570" s="21"/>
      <c r="K570" s="12" t="s">
        <v>2182</v>
      </c>
      <c r="T570" s="12" t="s">
        <v>4515</v>
      </c>
    </row>
    <row r="571" spans="5:20" ht="12.95" customHeight="1" x14ac:dyDescent="0.2">
      <c r="E571" s="5" t="s">
        <v>2157</v>
      </c>
      <c r="G571" s="5" t="s">
        <v>1547</v>
      </c>
      <c r="H571" s="9" t="s">
        <v>1548</v>
      </c>
      <c r="I571" s="22">
        <v>0</v>
      </c>
      <c r="J571" s="22">
        <v>157074</v>
      </c>
      <c r="K571" s="12" t="s">
        <v>2183</v>
      </c>
      <c r="T571" s="12" t="s">
        <v>4516</v>
      </c>
    </row>
    <row r="572" spans="5:20" ht="12.95" customHeight="1" x14ac:dyDescent="0.2">
      <c r="E572" s="5" t="s">
        <v>2157</v>
      </c>
      <c r="G572" s="5" t="s">
        <v>1550</v>
      </c>
      <c r="H572" s="9" t="s">
        <v>1551</v>
      </c>
      <c r="I572" s="22">
        <v>0</v>
      </c>
      <c r="J572" s="22">
        <f>71189+51661</f>
        <v>122850</v>
      </c>
      <c r="K572" s="12" t="s">
        <v>2184</v>
      </c>
      <c r="T572" s="12" t="s">
        <v>4517</v>
      </c>
    </row>
    <row r="573" spans="5:20" ht="12.95" customHeight="1" x14ac:dyDescent="0.2">
      <c r="E573" s="5" t="s">
        <v>2157</v>
      </c>
      <c r="G573" s="5" t="s">
        <v>1553</v>
      </c>
      <c r="H573" s="9" t="s">
        <v>1554</v>
      </c>
      <c r="I573" s="22">
        <v>0</v>
      </c>
      <c r="J573" s="22">
        <v>0</v>
      </c>
      <c r="K573" s="12" t="s">
        <v>2185</v>
      </c>
      <c r="T573" s="12" t="s">
        <v>4518</v>
      </c>
    </row>
    <row r="574" spans="5:20" ht="12.95" customHeight="1" x14ac:dyDescent="0.2">
      <c r="E574" s="5" t="s">
        <v>2157</v>
      </c>
      <c r="G574" s="5" t="s">
        <v>1556</v>
      </c>
      <c r="H574" s="9" t="s">
        <v>1557</v>
      </c>
      <c r="I574" s="22">
        <v>0</v>
      </c>
      <c r="J574" s="22">
        <v>0</v>
      </c>
      <c r="K574" s="12" t="s">
        <v>2186</v>
      </c>
      <c r="T574" s="12" t="s">
        <v>4519</v>
      </c>
    </row>
    <row r="575" spans="5:20" ht="12.95" customHeight="1" x14ac:dyDescent="0.2">
      <c r="E575" s="5" t="s">
        <v>2157</v>
      </c>
      <c r="G575" s="5" t="s">
        <v>1559</v>
      </c>
      <c r="H575" s="9" t="s">
        <v>1560</v>
      </c>
      <c r="I575" s="22">
        <v>0</v>
      </c>
      <c r="J575" s="22">
        <v>0</v>
      </c>
      <c r="K575" s="12" t="s">
        <v>2187</v>
      </c>
      <c r="T575" s="12" t="s">
        <v>4520</v>
      </c>
    </row>
    <row r="576" spans="5:20" ht="12.95" customHeight="1" x14ac:dyDescent="0.2">
      <c r="E576" s="5" t="s">
        <v>2157</v>
      </c>
      <c r="G576" s="5" t="s">
        <v>1562</v>
      </c>
      <c r="H576" s="9" t="s">
        <v>1563</v>
      </c>
      <c r="I576" s="22">
        <v>0</v>
      </c>
      <c r="J576" s="22">
        <v>0</v>
      </c>
      <c r="K576" s="12" t="s">
        <v>2188</v>
      </c>
      <c r="T576" s="12" t="s">
        <v>4521</v>
      </c>
    </row>
    <row r="577" spans="5:20" ht="12.95" customHeight="1" x14ac:dyDescent="0.2">
      <c r="E577" s="5" t="s">
        <v>2157</v>
      </c>
      <c r="G577" s="5" t="s">
        <v>1565</v>
      </c>
      <c r="H577" s="9" t="s">
        <v>1566</v>
      </c>
      <c r="I577" s="22">
        <v>0</v>
      </c>
      <c r="J577" s="22">
        <v>0</v>
      </c>
      <c r="K577" s="12" t="s">
        <v>2189</v>
      </c>
      <c r="T577" s="12" t="s">
        <v>4522</v>
      </c>
    </row>
    <row r="578" spans="5:20" ht="12.95" customHeight="1" x14ac:dyDescent="0.2">
      <c r="E578" s="5" t="s">
        <v>2157</v>
      </c>
      <c r="G578" s="5" t="s">
        <v>1568</v>
      </c>
      <c r="H578" s="9" t="s">
        <v>1569</v>
      </c>
      <c r="I578" s="22">
        <v>0</v>
      </c>
      <c r="J578" s="22">
        <v>0</v>
      </c>
      <c r="K578" s="12" t="s">
        <v>2190</v>
      </c>
      <c r="T578" s="12" t="s">
        <v>4523</v>
      </c>
    </row>
    <row r="579" spans="5:20" ht="12.95" customHeight="1" x14ac:dyDescent="0.2">
      <c r="E579" s="5" t="s">
        <v>2157</v>
      </c>
      <c r="G579" s="5" t="s">
        <v>1571</v>
      </c>
      <c r="H579" s="9" t="s">
        <v>1572</v>
      </c>
      <c r="I579" s="22">
        <v>0</v>
      </c>
      <c r="J579" s="22">
        <v>0</v>
      </c>
      <c r="K579" s="12" t="s">
        <v>2191</v>
      </c>
      <c r="T579" s="12" t="s">
        <v>4524</v>
      </c>
    </row>
    <row r="580" spans="5:20" ht="12.95" customHeight="1" x14ac:dyDescent="0.2">
      <c r="E580" s="5" t="s">
        <v>2157</v>
      </c>
      <c r="G580" s="5" t="s">
        <v>1574</v>
      </c>
      <c r="H580" s="9" t="s">
        <v>1575</v>
      </c>
      <c r="I580" s="22">
        <v>0</v>
      </c>
      <c r="J580" s="22">
        <v>0</v>
      </c>
      <c r="K580" s="12" t="s">
        <v>2192</v>
      </c>
      <c r="T580" s="12" t="s">
        <v>4525</v>
      </c>
    </row>
    <row r="581" spans="5:20" ht="12.95" customHeight="1" x14ac:dyDescent="0.2">
      <c r="E581" s="5" t="s">
        <v>2157</v>
      </c>
      <c r="G581" s="5" t="s">
        <v>1577</v>
      </c>
      <c r="H581" s="9" t="s">
        <v>1578</v>
      </c>
      <c r="I581" s="22">
        <v>0</v>
      </c>
      <c r="J581" s="22">
        <v>0</v>
      </c>
      <c r="K581" s="12" t="s">
        <v>2193</v>
      </c>
      <c r="T581" s="12" t="s">
        <v>4526</v>
      </c>
    </row>
    <row r="582" spans="5:20" ht="12.95" customHeight="1" x14ac:dyDescent="0.2">
      <c r="E582" s="5" t="s">
        <v>2157</v>
      </c>
      <c r="G582" s="5" t="s">
        <v>1580</v>
      </c>
      <c r="H582" s="9" t="s">
        <v>1581</v>
      </c>
      <c r="I582" s="22">
        <v>0</v>
      </c>
      <c r="J582" s="22">
        <v>0</v>
      </c>
      <c r="K582" s="12" t="s">
        <v>2194</v>
      </c>
      <c r="T582" s="12" t="s">
        <v>4527</v>
      </c>
    </row>
    <row r="583" spans="5:20" ht="12.95" customHeight="1" x14ac:dyDescent="0.2">
      <c r="E583" s="5" t="s">
        <v>2157</v>
      </c>
      <c r="G583" s="5" t="s">
        <v>1583</v>
      </c>
      <c r="H583" s="9" t="s">
        <v>1584</v>
      </c>
      <c r="I583" s="22">
        <v>0</v>
      </c>
      <c r="J583" s="22">
        <v>0</v>
      </c>
      <c r="K583" s="12" t="s">
        <v>2195</v>
      </c>
      <c r="T583" s="12" t="s">
        <v>4528</v>
      </c>
    </row>
    <row r="584" spans="5:20" ht="12.95" customHeight="1" x14ac:dyDescent="0.2">
      <c r="E584" s="5" t="s">
        <v>2157</v>
      </c>
      <c r="G584" s="5" t="s">
        <v>1586</v>
      </c>
      <c r="H584" s="9" t="s">
        <v>1587</v>
      </c>
      <c r="I584" s="22">
        <v>0</v>
      </c>
      <c r="J584" s="22">
        <v>0</v>
      </c>
      <c r="K584" s="12" t="s">
        <v>2196</v>
      </c>
      <c r="T584" s="12" t="s">
        <v>4529</v>
      </c>
    </row>
    <row r="585" spans="5:20" ht="12.95" customHeight="1" x14ac:dyDescent="0.2">
      <c r="E585" s="5" t="s">
        <v>2157</v>
      </c>
      <c r="G585" s="5" t="s">
        <v>1589</v>
      </c>
      <c r="H585" s="9" t="s">
        <v>1590</v>
      </c>
      <c r="I585" s="22">
        <v>0</v>
      </c>
      <c r="J585" s="22">
        <v>2286</v>
      </c>
      <c r="K585" s="12" t="s">
        <v>2197</v>
      </c>
      <c r="T585" s="12" t="s">
        <v>4530</v>
      </c>
    </row>
    <row r="586" spans="5:20" ht="12.95" customHeight="1" x14ac:dyDescent="0.2">
      <c r="E586" s="5" t="s">
        <v>2157</v>
      </c>
      <c r="G586" s="5" t="s">
        <v>1592</v>
      </c>
      <c r="H586" s="9" t="s">
        <v>1593</v>
      </c>
      <c r="I586" s="22">
        <v>0</v>
      </c>
      <c r="J586" s="22">
        <v>0</v>
      </c>
      <c r="K586" s="12" t="s">
        <v>2198</v>
      </c>
      <c r="T586" s="12" t="s">
        <v>4531</v>
      </c>
    </row>
    <row r="587" spans="5:20" ht="12.95" customHeight="1" x14ac:dyDescent="0.2">
      <c r="E587" s="5" t="s">
        <v>2157</v>
      </c>
      <c r="G587" s="5" t="s">
        <v>1595</v>
      </c>
      <c r="H587" s="9" t="s">
        <v>1596</v>
      </c>
      <c r="I587" s="22">
        <v>0</v>
      </c>
      <c r="J587" s="22">
        <v>0</v>
      </c>
      <c r="K587" s="12" t="s">
        <v>2199</v>
      </c>
      <c r="T587" s="12" t="s">
        <v>4532</v>
      </c>
    </row>
    <row r="588" spans="5:20" ht="12.95" customHeight="1" x14ac:dyDescent="0.2">
      <c r="E588" s="5" t="s">
        <v>2157</v>
      </c>
      <c r="G588" s="3" t="s">
        <v>1598</v>
      </c>
      <c r="H588" s="10" t="s">
        <v>1599</v>
      </c>
      <c r="I588" s="23">
        <f>SUM(I571:I587)</f>
        <v>0</v>
      </c>
      <c r="J588" s="23">
        <f>SUM(J571:J587)</f>
        <v>282210</v>
      </c>
      <c r="K588" s="13" t="s">
        <v>2200</v>
      </c>
      <c r="T588" s="12" t="s">
        <v>4533</v>
      </c>
    </row>
    <row r="589" spans="5:20" ht="12.95" customHeight="1" x14ac:dyDescent="0.2">
      <c r="E589" s="5" t="s">
        <v>2157</v>
      </c>
      <c r="G589" s="7" t="s">
        <v>1601</v>
      </c>
      <c r="H589" s="8" t="s">
        <v>1602</v>
      </c>
      <c r="I589" s="21"/>
      <c r="J589" s="21"/>
      <c r="K589" s="12" t="s">
        <v>2201</v>
      </c>
      <c r="T589" s="12" t="s">
        <v>4534</v>
      </c>
    </row>
    <row r="590" spans="5:20" ht="12.95" customHeight="1" x14ac:dyDescent="0.2">
      <c r="E590" s="5" t="s">
        <v>2157</v>
      </c>
      <c r="G590" s="5" t="s">
        <v>1604</v>
      </c>
      <c r="H590" s="9" t="s">
        <v>1605</v>
      </c>
      <c r="I590" s="22">
        <v>0</v>
      </c>
      <c r="J590" s="22">
        <v>0</v>
      </c>
      <c r="K590" s="12" t="s">
        <v>2202</v>
      </c>
      <c r="T590" s="12" t="s">
        <v>4535</v>
      </c>
    </row>
    <row r="591" spans="5:20" ht="12.95" customHeight="1" x14ac:dyDescent="0.2">
      <c r="E591" s="5" t="s">
        <v>2157</v>
      </c>
      <c r="G591" s="5" t="s">
        <v>1607</v>
      </c>
      <c r="H591" s="9" t="s">
        <v>1608</v>
      </c>
      <c r="I591" s="22">
        <v>0</v>
      </c>
      <c r="J591" s="22">
        <v>0</v>
      </c>
      <c r="K591" s="12" t="s">
        <v>2203</v>
      </c>
      <c r="T591" s="12" t="s">
        <v>4536</v>
      </c>
    </row>
    <row r="592" spans="5:20" ht="12.95" customHeight="1" x14ac:dyDescent="0.2">
      <c r="E592" s="5" t="s">
        <v>2157</v>
      </c>
      <c r="G592" s="5" t="s">
        <v>1610</v>
      </c>
      <c r="H592" s="9" t="s">
        <v>1611</v>
      </c>
      <c r="I592" s="22">
        <v>0</v>
      </c>
      <c r="J592" s="22">
        <v>0</v>
      </c>
      <c r="K592" s="12" t="s">
        <v>2204</v>
      </c>
      <c r="T592" s="12" t="s">
        <v>4537</v>
      </c>
    </row>
    <row r="593" spans="5:20" ht="12.95" customHeight="1" x14ac:dyDescent="0.2">
      <c r="E593" s="5" t="s">
        <v>2157</v>
      </c>
      <c r="G593" s="3" t="s">
        <v>1613</v>
      </c>
      <c r="H593" s="10" t="s">
        <v>1614</v>
      </c>
      <c r="I593" s="23">
        <f>SUM(I590:I592)</f>
        <v>0</v>
      </c>
      <c r="J593" s="23">
        <f>SUM(J590:J592)</f>
        <v>0</v>
      </c>
      <c r="K593" s="13" t="s">
        <v>2205</v>
      </c>
      <c r="T593" s="12" t="s">
        <v>4538</v>
      </c>
    </row>
    <row r="594" spans="5:20" ht="12.95" customHeight="1" x14ac:dyDescent="0.2">
      <c r="E594" s="5" t="s">
        <v>2157</v>
      </c>
      <c r="G594" s="3" t="s">
        <v>1616</v>
      </c>
      <c r="H594" s="10" t="s">
        <v>1617</v>
      </c>
      <c r="I594" s="23">
        <f>+I588+I593</f>
        <v>0</v>
      </c>
      <c r="J594" s="23">
        <f>+J588+J593</f>
        <v>282210</v>
      </c>
      <c r="K594" s="13" t="s">
        <v>2206</v>
      </c>
      <c r="T594" s="12" t="s">
        <v>4539</v>
      </c>
    </row>
    <row r="595" spans="5:20" ht="12.95" customHeight="1" x14ac:dyDescent="0.2">
      <c r="E595" s="5" t="s">
        <v>2157</v>
      </c>
      <c r="G595" s="7" t="s">
        <v>1619</v>
      </c>
      <c r="H595" s="8" t="s">
        <v>1620</v>
      </c>
      <c r="I595" s="21"/>
      <c r="J595" s="21"/>
      <c r="K595" s="12" t="s">
        <v>2207</v>
      </c>
      <c r="T595" s="12" t="s">
        <v>4540</v>
      </c>
    </row>
    <row r="596" spans="5:20" ht="12.95" customHeight="1" x14ac:dyDescent="0.2">
      <c r="E596" s="5" t="s">
        <v>2157</v>
      </c>
      <c r="G596" s="3" t="s">
        <v>1622</v>
      </c>
      <c r="H596" s="10" t="s">
        <v>1623</v>
      </c>
      <c r="I596" s="23">
        <f>+I569-(I594*$I$1)</f>
        <v>0</v>
      </c>
      <c r="J596" s="23">
        <f>+J569-(J594*$I$1)</f>
        <v>-282210</v>
      </c>
      <c r="K596" s="13" t="s">
        <v>2208</v>
      </c>
      <c r="T596" s="12" t="s">
        <v>4541</v>
      </c>
    </row>
    <row r="597" spans="5:20" ht="12.95" customHeight="1" x14ac:dyDescent="0.2">
      <c r="E597" s="5" t="s">
        <v>2157</v>
      </c>
      <c r="G597" s="5" t="s">
        <v>1625</v>
      </c>
      <c r="H597" s="9" t="s">
        <v>1626</v>
      </c>
      <c r="I597" s="22">
        <v>0</v>
      </c>
      <c r="J597" s="22">
        <v>0</v>
      </c>
      <c r="K597" s="12" t="s">
        <v>2209</v>
      </c>
      <c r="T597" s="12" t="s">
        <v>4542</v>
      </c>
    </row>
    <row r="598" spans="5:20" ht="12.95" customHeight="1" x14ac:dyDescent="0.2">
      <c r="E598" s="5" t="s">
        <v>2157</v>
      </c>
      <c r="G598" s="3" t="s">
        <v>1628</v>
      </c>
      <c r="H598" s="10" t="s">
        <v>1629</v>
      </c>
      <c r="I598" s="23">
        <f>+I596-(I597*$I$1)</f>
        <v>0</v>
      </c>
      <c r="J598" s="23">
        <f>+J596-(J597*$I$1)</f>
        <v>-282210</v>
      </c>
      <c r="K598" s="13" t="s">
        <v>2210</v>
      </c>
      <c r="T598" s="12" t="s">
        <v>4543</v>
      </c>
    </row>
    <row r="599" spans="5:20" ht="12.95" customHeight="1" x14ac:dyDescent="0.2">
      <c r="E599" s="5" t="s">
        <v>2157</v>
      </c>
      <c r="G599" s="5" t="s">
        <v>1631</v>
      </c>
      <c r="H599" s="9" t="s">
        <v>1632</v>
      </c>
      <c r="I599" s="22">
        <v>0</v>
      </c>
      <c r="J599" s="22">
        <v>0</v>
      </c>
      <c r="K599" s="12" t="s">
        <v>2211</v>
      </c>
      <c r="T599" s="12" t="s">
        <v>4544</v>
      </c>
    </row>
    <row r="600" spans="5:20" ht="12.95" customHeight="1" x14ac:dyDescent="0.2">
      <c r="E600" s="5" t="s">
        <v>2157</v>
      </c>
      <c r="G600" s="5" t="s">
        <v>1634</v>
      </c>
      <c r="H600" s="9" t="s">
        <v>1635</v>
      </c>
      <c r="I600" s="22">
        <v>0</v>
      </c>
      <c r="J600" s="22">
        <v>0</v>
      </c>
      <c r="K600" s="12" t="s">
        <v>2212</v>
      </c>
      <c r="T600" s="12" t="s">
        <v>4545</v>
      </c>
    </row>
    <row r="601" spans="5:20" ht="12.95" customHeight="1" x14ac:dyDescent="0.2">
      <c r="E601" s="5" t="s">
        <v>2157</v>
      </c>
      <c r="G601" s="3" t="s">
        <v>1637</v>
      </c>
      <c r="H601" s="10" t="s">
        <v>1638</v>
      </c>
      <c r="I601" s="23">
        <f>SUM(I598:I600)</f>
        <v>0</v>
      </c>
      <c r="J601" s="23">
        <f>SUM(J598:J600)</f>
        <v>-282210</v>
      </c>
      <c r="K601" s="13" t="s">
        <v>2213</v>
      </c>
      <c r="T601" s="12" t="s">
        <v>4546</v>
      </c>
    </row>
    <row r="602" spans="5:20" ht="12.95" customHeight="1" x14ac:dyDescent="0.2">
      <c r="E602" s="5" t="s">
        <v>2157</v>
      </c>
      <c r="G602" s="7" t="s">
        <v>1640</v>
      </c>
      <c r="H602" s="8" t="s">
        <v>1641</v>
      </c>
      <c r="I602" s="21"/>
      <c r="J602" s="21"/>
      <c r="K602" s="12" t="s">
        <v>2214</v>
      </c>
      <c r="T602" s="12" t="s">
        <v>4547</v>
      </c>
    </row>
    <row r="603" spans="5:20" ht="12.95" customHeight="1" x14ac:dyDescent="0.2">
      <c r="E603" s="5" t="s">
        <v>2157</v>
      </c>
      <c r="G603" s="5" t="s">
        <v>1643</v>
      </c>
      <c r="H603" s="9" t="s">
        <v>1644</v>
      </c>
      <c r="I603" s="22">
        <v>0</v>
      </c>
      <c r="J603" s="22">
        <v>0</v>
      </c>
      <c r="K603" s="12" t="s">
        <v>2215</v>
      </c>
      <c r="T603" s="12" t="s">
        <v>4548</v>
      </c>
    </row>
    <row r="604" spans="5:20" ht="12.95" customHeight="1" x14ac:dyDescent="0.2">
      <c r="E604" s="5" t="s">
        <v>2157</v>
      </c>
      <c r="G604" s="5" t="s">
        <v>1646</v>
      </c>
      <c r="H604" s="9" t="s">
        <v>1647</v>
      </c>
      <c r="I604" s="22">
        <v>0</v>
      </c>
      <c r="J604" s="22">
        <v>0</v>
      </c>
      <c r="K604" s="12" t="s">
        <v>2216</v>
      </c>
      <c r="T604" s="12" t="s">
        <v>4549</v>
      </c>
    </row>
    <row r="605" spans="5:20" ht="12.95" customHeight="1" x14ac:dyDescent="0.2">
      <c r="E605" s="5" t="s">
        <v>2157</v>
      </c>
      <c r="G605" s="5" t="s">
        <v>1649</v>
      </c>
      <c r="H605" s="9" t="s">
        <v>1650</v>
      </c>
      <c r="I605" s="22">
        <v>0</v>
      </c>
      <c r="J605" s="22">
        <v>0</v>
      </c>
      <c r="K605" s="12" t="s">
        <v>2217</v>
      </c>
      <c r="T605" s="12" t="s">
        <v>4550</v>
      </c>
    </row>
    <row r="606" spans="5:20" ht="12.95" customHeight="1" x14ac:dyDescent="0.2">
      <c r="E606" s="5" t="s">
        <v>2157</v>
      </c>
      <c r="G606" s="5" t="s">
        <v>1652</v>
      </c>
      <c r="H606" s="9" t="s">
        <v>1653</v>
      </c>
      <c r="I606" s="22">
        <v>0</v>
      </c>
      <c r="J606" s="22">
        <v>0</v>
      </c>
      <c r="K606" s="12" t="s">
        <v>2218</v>
      </c>
      <c r="T606" s="12" t="s">
        <v>4551</v>
      </c>
    </row>
    <row r="607" spans="5:20" ht="12.95" customHeight="1" x14ac:dyDescent="0.2">
      <c r="E607" s="5" t="s">
        <v>2157</v>
      </c>
      <c r="G607" s="5" t="s">
        <v>1655</v>
      </c>
      <c r="H607" s="9" t="s">
        <v>1656</v>
      </c>
      <c r="I607" s="22">
        <v>0</v>
      </c>
      <c r="J607" s="22">
        <v>0</v>
      </c>
      <c r="K607" s="12" t="s">
        <v>2219</v>
      </c>
      <c r="T607" s="12" t="s">
        <v>4552</v>
      </c>
    </row>
    <row r="608" spans="5:20" ht="12.95" customHeight="1" x14ac:dyDescent="0.2">
      <c r="E608" s="5" t="s">
        <v>2157</v>
      </c>
      <c r="G608" s="5" t="s">
        <v>1658</v>
      </c>
      <c r="H608" s="9" t="s">
        <v>1659</v>
      </c>
      <c r="I608" s="22">
        <v>0</v>
      </c>
      <c r="J608" s="22">
        <v>0</v>
      </c>
      <c r="K608" s="12" t="s">
        <v>2220</v>
      </c>
      <c r="T608" s="12" t="s">
        <v>4553</v>
      </c>
    </row>
    <row r="609" spans="4:20" ht="12.95" customHeight="1" x14ac:dyDescent="0.2">
      <c r="E609" s="5" t="s">
        <v>2157</v>
      </c>
      <c r="G609" s="5" t="s">
        <v>1661</v>
      </c>
      <c r="H609" s="9" t="s">
        <v>1662</v>
      </c>
      <c r="I609" s="22">
        <v>0</v>
      </c>
      <c r="J609" s="22">
        <v>0</v>
      </c>
      <c r="K609" s="12" t="s">
        <v>5484</v>
      </c>
      <c r="T609" s="12" t="s">
        <v>4554</v>
      </c>
    </row>
    <row r="610" spans="4:20" ht="12.95" customHeight="1" x14ac:dyDescent="0.2">
      <c r="E610" s="5" t="s">
        <v>2157</v>
      </c>
      <c r="G610" s="5" t="s">
        <v>1664</v>
      </c>
      <c r="H610" s="9" t="s">
        <v>1665</v>
      </c>
      <c r="I610" s="22">
        <v>0</v>
      </c>
      <c r="J610" s="22">
        <v>0</v>
      </c>
      <c r="K610" s="12" t="s">
        <v>5485</v>
      </c>
      <c r="T610" s="12" t="s">
        <v>4555</v>
      </c>
    </row>
    <row r="611" spans="4:20" ht="12.95" customHeight="1" x14ac:dyDescent="0.2">
      <c r="E611" s="5" t="s">
        <v>2157</v>
      </c>
      <c r="G611" s="5" t="s">
        <v>1667</v>
      </c>
      <c r="H611" s="9" t="s">
        <v>1668</v>
      </c>
      <c r="I611" s="22">
        <v>0</v>
      </c>
      <c r="J611" s="22">
        <v>0</v>
      </c>
      <c r="K611" s="12" t="s">
        <v>5486</v>
      </c>
      <c r="T611" s="12" t="s">
        <v>4556</v>
      </c>
    </row>
    <row r="612" spans="4:20" ht="12.95" customHeight="1" x14ac:dyDescent="0.2">
      <c r="E612" s="5" t="s">
        <v>2157</v>
      </c>
      <c r="G612" s="3" t="s">
        <v>1670</v>
      </c>
      <c r="H612" s="10" t="s">
        <v>1671</v>
      </c>
      <c r="I612" s="23">
        <f>+I601+SUM(I603:I611)</f>
        <v>0</v>
      </c>
      <c r="J612" s="23">
        <f>+J601+SUM(J603:J611)</f>
        <v>-282210</v>
      </c>
      <c r="K612" s="13" t="s">
        <v>5487</v>
      </c>
      <c r="T612" s="12" t="s">
        <v>4557</v>
      </c>
    </row>
    <row r="613" spans="4:20" ht="12.95" customHeight="1" x14ac:dyDescent="0.2">
      <c r="D613" s="5" t="s">
        <v>5488</v>
      </c>
      <c r="E613" s="5" t="s">
        <v>5489</v>
      </c>
      <c r="F613" s="18" t="s">
        <v>5660</v>
      </c>
      <c r="G613" s="7" t="s">
        <v>4652</v>
      </c>
      <c r="H613" s="8" t="s">
        <v>4653</v>
      </c>
      <c r="I613" s="21"/>
      <c r="J613" s="21"/>
      <c r="K613" s="12" t="s">
        <v>5490</v>
      </c>
      <c r="T613" s="12" t="s">
        <v>4491</v>
      </c>
    </row>
    <row r="614" spans="4:20" ht="12.95" customHeight="1" x14ac:dyDescent="0.2">
      <c r="E614" s="5" t="s">
        <v>5489</v>
      </c>
      <c r="G614" s="5" t="s">
        <v>4655</v>
      </c>
      <c r="H614" s="9" t="s">
        <v>4656</v>
      </c>
      <c r="I614" s="22">
        <v>0</v>
      </c>
      <c r="J614" s="22">
        <v>0</v>
      </c>
      <c r="K614" s="12" t="s">
        <v>5491</v>
      </c>
      <c r="T614" s="12" t="s">
        <v>4492</v>
      </c>
    </row>
    <row r="615" spans="4:20" ht="12.95" customHeight="1" x14ac:dyDescent="0.2">
      <c r="E615" s="5" t="s">
        <v>5489</v>
      </c>
      <c r="G615" s="5" t="s">
        <v>4658</v>
      </c>
      <c r="H615" s="9" t="s">
        <v>4659</v>
      </c>
      <c r="I615" s="22">
        <v>0</v>
      </c>
      <c r="J615" s="22">
        <v>0</v>
      </c>
      <c r="K615" s="12" t="s">
        <v>5492</v>
      </c>
      <c r="T615" s="12" t="s">
        <v>4493</v>
      </c>
    </row>
    <row r="616" spans="4:20" ht="12.95" customHeight="1" x14ac:dyDescent="0.2">
      <c r="E616" s="5" t="s">
        <v>5489</v>
      </c>
      <c r="G616" s="5" t="s">
        <v>4661</v>
      </c>
      <c r="H616" s="9" t="s">
        <v>4662</v>
      </c>
      <c r="I616" s="22">
        <v>0</v>
      </c>
      <c r="J616" s="22">
        <v>0</v>
      </c>
      <c r="K616" s="12" t="s">
        <v>5493</v>
      </c>
      <c r="T616" s="12" t="s">
        <v>4494</v>
      </c>
    </row>
    <row r="617" spans="4:20" ht="12.95" customHeight="1" x14ac:dyDescent="0.2">
      <c r="E617" s="5" t="s">
        <v>5489</v>
      </c>
      <c r="G617" s="5" t="s">
        <v>4664</v>
      </c>
      <c r="H617" s="9" t="s">
        <v>4665</v>
      </c>
      <c r="I617" s="22">
        <v>0</v>
      </c>
      <c r="J617" s="22">
        <v>0</v>
      </c>
      <c r="K617" s="12" t="s">
        <v>5494</v>
      </c>
      <c r="T617" s="12" t="s">
        <v>4495</v>
      </c>
    </row>
    <row r="618" spans="4:20" ht="12.95" customHeight="1" x14ac:dyDescent="0.2">
      <c r="E618" s="5" t="s">
        <v>5489</v>
      </c>
      <c r="G618" s="5" t="s">
        <v>4667</v>
      </c>
      <c r="H618" s="9" t="s">
        <v>4668</v>
      </c>
      <c r="I618" s="22">
        <v>0</v>
      </c>
      <c r="J618" s="22">
        <v>0</v>
      </c>
      <c r="K618" s="12" t="s">
        <v>5495</v>
      </c>
      <c r="T618" s="12" t="s">
        <v>4496</v>
      </c>
    </row>
    <row r="619" spans="4:20" ht="12.95" customHeight="1" x14ac:dyDescent="0.2">
      <c r="E619" s="5" t="s">
        <v>5489</v>
      </c>
      <c r="G619" s="5" t="s">
        <v>4670</v>
      </c>
      <c r="H619" s="9" t="s">
        <v>4671</v>
      </c>
      <c r="I619" s="22">
        <v>0</v>
      </c>
      <c r="J619" s="22">
        <v>0</v>
      </c>
      <c r="K619" s="12" t="s">
        <v>5496</v>
      </c>
      <c r="T619" s="12" t="s">
        <v>4497</v>
      </c>
    </row>
    <row r="620" spans="4:20" ht="12.95" customHeight="1" x14ac:dyDescent="0.2">
      <c r="E620" s="5" t="s">
        <v>5489</v>
      </c>
      <c r="G620" s="5" t="s">
        <v>4673</v>
      </c>
      <c r="H620" s="9" t="s">
        <v>4674</v>
      </c>
      <c r="I620" s="22">
        <v>0</v>
      </c>
      <c r="J620" s="22">
        <v>0</v>
      </c>
      <c r="K620" s="12" t="s">
        <v>5497</v>
      </c>
      <c r="T620" s="12" t="s">
        <v>4498</v>
      </c>
    </row>
    <row r="621" spans="4:20" ht="12.95" customHeight="1" x14ac:dyDescent="0.2">
      <c r="E621" s="5" t="s">
        <v>5489</v>
      </c>
      <c r="G621" s="5" t="s">
        <v>4676</v>
      </c>
      <c r="H621" s="9" t="s">
        <v>4677</v>
      </c>
      <c r="I621" s="22">
        <v>0</v>
      </c>
      <c r="J621" s="22">
        <v>0</v>
      </c>
      <c r="K621" s="12" t="s">
        <v>5498</v>
      </c>
      <c r="T621" s="12" t="s">
        <v>4499</v>
      </c>
    </row>
    <row r="622" spans="4:20" ht="12.95" customHeight="1" x14ac:dyDescent="0.2">
      <c r="E622" s="5" t="s">
        <v>5489</v>
      </c>
      <c r="G622" s="5" t="s">
        <v>4679</v>
      </c>
      <c r="H622" s="9" t="s">
        <v>4680</v>
      </c>
      <c r="I622" s="22">
        <v>0</v>
      </c>
      <c r="J622" s="22">
        <v>0</v>
      </c>
      <c r="K622" s="12" t="s">
        <v>5499</v>
      </c>
      <c r="T622" s="12" t="s">
        <v>4500</v>
      </c>
    </row>
    <row r="623" spans="4:20" ht="12.95" customHeight="1" x14ac:dyDescent="0.2">
      <c r="E623" s="5" t="s">
        <v>5489</v>
      </c>
      <c r="G623" s="5" t="s">
        <v>4682</v>
      </c>
      <c r="H623" s="9" t="s">
        <v>4683</v>
      </c>
      <c r="I623" s="22">
        <v>0</v>
      </c>
      <c r="J623" s="22">
        <v>0</v>
      </c>
      <c r="K623" s="12" t="s">
        <v>5500</v>
      </c>
      <c r="T623" s="12" t="s">
        <v>4501</v>
      </c>
    </row>
    <row r="624" spans="4:20" ht="12.95" customHeight="1" x14ac:dyDescent="0.2">
      <c r="E624" s="5" t="s">
        <v>5489</v>
      </c>
      <c r="G624" s="5" t="s">
        <v>4685</v>
      </c>
      <c r="H624" s="9" t="s">
        <v>4686</v>
      </c>
      <c r="I624" s="22">
        <v>0</v>
      </c>
      <c r="J624" s="22">
        <v>0</v>
      </c>
      <c r="K624" s="12" t="s">
        <v>5501</v>
      </c>
      <c r="T624" s="12" t="s">
        <v>4502</v>
      </c>
    </row>
    <row r="625" spans="5:20" ht="12.95" customHeight="1" x14ac:dyDescent="0.2">
      <c r="E625" s="5" t="s">
        <v>5489</v>
      </c>
      <c r="G625" s="5" t="s">
        <v>4688</v>
      </c>
      <c r="H625" s="9" t="s">
        <v>4689</v>
      </c>
      <c r="I625" s="22">
        <v>0</v>
      </c>
      <c r="J625" s="22">
        <v>0</v>
      </c>
      <c r="K625" s="12" t="s">
        <v>5502</v>
      </c>
      <c r="T625" s="12" t="s">
        <v>4503</v>
      </c>
    </row>
    <row r="626" spans="5:20" ht="12.95" customHeight="1" x14ac:dyDescent="0.2">
      <c r="E626" s="5" t="s">
        <v>5489</v>
      </c>
      <c r="G626" s="5" t="s">
        <v>4691</v>
      </c>
      <c r="H626" s="9" t="s">
        <v>4692</v>
      </c>
      <c r="I626" s="22">
        <v>0</v>
      </c>
      <c r="J626" s="22">
        <v>68220</v>
      </c>
      <c r="K626" s="12" t="s">
        <v>5503</v>
      </c>
      <c r="T626" s="12" t="s">
        <v>4504</v>
      </c>
    </row>
    <row r="627" spans="5:20" ht="12.95" customHeight="1" x14ac:dyDescent="0.2">
      <c r="E627" s="5" t="s">
        <v>5489</v>
      </c>
      <c r="G627" s="5" t="s">
        <v>4694</v>
      </c>
      <c r="H627" s="9" t="s">
        <v>4695</v>
      </c>
      <c r="I627" s="22">
        <v>0</v>
      </c>
      <c r="J627" s="22">
        <v>0</v>
      </c>
      <c r="K627" s="12" t="s">
        <v>5504</v>
      </c>
      <c r="T627" s="12" t="s">
        <v>4505</v>
      </c>
    </row>
    <row r="628" spans="5:20" ht="12.95" customHeight="1" x14ac:dyDescent="0.2">
      <c r="E628" s="5" t="s">
        <v>5489</v>
      </c>
      <c r="G628" s="3" t="s">
        <v>4697</v>
      </c>
      <c r="H628" s="10" t="s">
        <v>4698</v>
      </c>
      <c r="I628" s="23">
        <f>SUM(I614:I627)</f>
        <v>0</v>
      </c>
      <c r="J628" s="23">
        <f>SUM(J614:J627)</f>
        <v>68220</v>
      </c>
      <c r="K628" s="13" t="s">
        <v>5505</v>
      </c>
      <c r="T628" s="12" t="s">
        <v>4506</v>
      </c>
    </row>
    <row r="629" spans="5:20" ht="12.95" customHeight="1" x14ac:dyDescent="0.2">
      <c r="E629" s="5" t="s">
        <v>5489</v>
      </c>
      <c r="G629" s="5" t="s">
        <v>4700</v>
      </c>
      <c r="H629" s="9" t="s">
        <v>4701</v>
      </c>
      <c r="I629" s="22">
        <v>0</v>
      </c>
      <c r="J629" s="22">
        <v>0</v>
      </c>
      <c r="K629" s="12" t="s">
        <v>5506</v>
      </c>
      <c r="T629" s="12" t="s">
        <v>4507</v>
      </c>
    </row>
    <row r="630" spans="5:20" ht="12.95" customHeight="1" x14ac:dyDescent="0.2">
      <c r="E630" s="5" t="s">
        <v>5489</v>
      </c>
      <c r="G630" s="3" t="s">
        <v>4703</v>
      </c>
      <c r="H630" s="10" t="s">
        <v>4704</v>
      </c>
      <c r="I630" s="23">
        <f>+I628-(I629*$I$1)</f>
        <v>0</v>
      </c>
      <c r="J630" s="23">
        <f>+J628-(J629*$I$1)</f>
        <v>68220</v>
      </c>
      <c r="K630" s="13" t="s">
        <v>5507</v>
      </c>
      <c r="T630" s="12" t="s">
        <v>4508</v>
      </c>
    </row>
    <row r="631" spans="5:20" ht="12.95" customHeight="1" x14ac:dyDescent="0.2">
      <c r="E631" s="5" t="s">
        <v>5489</v>
      </c>
      <c r="G631" s="7" t="s">
        <v>4706</v>
      </c>
      <c r="H631" s="8" t="s">
        <v>4707</v>
      </c>
      <c r="I631" s="21"/>
      <c r="J631" s="21"/>
      <c r="K631" s="12" t="s">
        <v>5508</v>
      </c>
      <c r="T631" s="12" t="s">
        <v>4509</v>
      </c>
    </row>
    <row r="632" spans="5:20" ht="12.95" customHeight="1" x14ac:dyDescent="0.2">
      <c r="E632" s="5" t="s">
        <v>5489</v>
      </c>
      <c r="G632" s="5" t="s">
        <v>4709</v>
      </c>
      <c r="H632" s="9" t="s">
        <v>4710</v>
      </c>
      <c r="I632" s="22">
        <v>0</v>
      </c>
      <c r="J632" s="22">
        <v>0</v>
      </c>
      <c r="K632" s="12" t="s">
        <v>5509</v>
      </c>
      <c r="T632" s="12" t="s">
        <v>4510</v>
      </c>
    </row>
    <row r="633" spans="5:20" ht="12.95" customHeight="1" x14ac:dyDescent="0.2">
      <c r="E633" s="5" t="s">
        <v>5489</v>
      </c>
      <c r="G633" s="5" t="s">
        <v>4712</v>
      </c>
      <c r="H633" s="9" t="s">
        <v>1533</v>
      </c>
      <c r="I633" s="22">
        <v>0</v>
      </c>
      <c r="J633" s="22">
        <v>0</v>
      </c>
      <c r="K633" s="12" t="s">
        <v>5510</v>
      </c>
      <c r="T633" s="12" t="s">
        <v>4511</v>
      </c>
    </row>
    <row r="634" spans="5:20" ht="12.95" customHeight="1" x14ac:dyDescent="0.2">
      <c r="E634" s="5" t="s">
        <v>5489</v>
      </c>
      <c r="G634" s="5" t="s">
        <v>1535</v>
      </c>
      <c r="H634" s="9" t="s">
        <v>1536</v>
      </c>
      <c r="I634" s="22">
        <v>0</v>
      </c>
      <c r="J634" s="22">
        <v>0</v>
      </c>
      <c r="K634" s="12" t="s">
        <v>5511</v>
      </c>
      <c r="T634" s="12" t="s">
        <v>4512</v>
      </c>
    </row>
    <row r="635" spans="5:20" ht="12.95" customHeight="1" x14ac:dyDescent="0.2">
      <c r="E635" s="5" t="s">
        <v>5489</v>
      </c>
      <c r="G635" s="3" t="s">
        <v>1538</v>
      </c>
      <c r="H635" s="10" t="s">
        <v>1539</v>
      </c>
      <c r="I635" s="23">
        <f>SUM(I632:I634)</f>
        <v>0</v>
      </c>
      <c r="J635" s="23">
        <f>SUM(J632:J634)</f>
        <v>0</v>
      </c>
      <c r="K635" s="13" t="s">
        <v>5512</v>
      </c>
      <c r="T635" s="12" t="s">
        <v>4513</v>
      </c>
    </row>
    <row r="636" spans="5:20" ht="12.95" customHeight="1" x14ac:dyDescent="0.2">
      <c r="E636" s="5" t="s">
        <v>5489</v>
      </c>
      <c r="G636" s="3" t="s">
        <v>1541</v>
      </c>
      <c r="H636" s="10" t="s">
        <v>1542</v>
      </c>
      <c r="I636" s="23">
        <f>+I630+I635</f>
        <v>0</v>
      </c>
      <c r="J636" s="23">
        <f>+J630+J635</f>
        <v>68220</v>
      </c>
      <c r="K636" s="13" t="s">
        <v>5513</v>
      </c>
      <c r="T636" s="12" t="s">
        <v>4514</v>
      </c>
    </row>
    <row r="637" spans="5:20" ht="12.95" customHeight="1" x14ac:dyDescent="0.2">
      <c r="E637" s="5" t="s">
        <v>5489</v>
      </c>
      <c r="G637" s="7" t="s">
        <v>1544</v>
      </c>
      <c r="H637" s="8" t="s">
        <v>1545</v>
      </c>
      <c r="I637" s="21"/>
      <c r="J637" s="21"/>
      <c r="K637" s="12" t="s">
        <v>5514</v>
      </c>
      <c r="T637" s="12" t="s">
        <v>4515</v>
      </c>
    </row>
    <row r="638" spans="5:20" ht="12.95" customHeight="1" x14ac:dyDescent="0.2">
      <c r="E638" s="5" t="s">
        <v>5489</v>
      </c>
      <c r="G638" s="5" t="s">
        <v>1547</v>
      </c>
      <c r="H638" s="9" t="s">
        <v>1548</v>
      </c>
      <c r="I638" s="22">
        <v>0</v>
      </c>
      <c r="J638" s="22">
        <f>68964+169895</f>
        <v>238859</v>
      </c>
      <c r="K638" s="12" t="s">
        <v>5515</v>
      </c>
      <c r="T638" s="12" t="s">
        <v>4516</v>
      </c>
    </row>
    <row r="639" spans="5:20" ht="12.95" customHeight="1" x14ac:dyDescent="0.2">
      <c r="E639" s="5" t="s">
        <v>5489</v>
      </c>
      <c r="G639" s="5" t="s">
        <v>1550</v>
      </c>
      <c r="H639" s="9" t="s">
        <v>1551</v>
      </c>
      <c r="I639" s="22">
        <v>0</v>
      </c>
      <c r="J639" s="22">
        <f>21862+23127+65059+47744</f>
        <v>157792</v>
      </c>
      <c r="K639" s="12" t="s">
        <v>5516</v>
      </c>
      <c r="T639" s="12" t="s">
        <v>4517</v>
      </c>
    </row>
    <row r="640" spans="5:20" ht="12.95" customHeight="1" x14ac:dyDescent="0.2">
      <c r="E640" s="5" t="s">
        <v>5489</v>
      </c>
      <c r="G640" s="5" t="s">
        <v>1553</v>
      </c>
      <c r="H640" s="9" t="s">
        <v>1554</v>
      </c>
      <c r="I640" s="22">
        <v>0</v>
      </c>
      <c r="J640" s="22">
        <v>0</v>
      </c>
      <c r="K640" s="12" t="s">
        <v>5517</v>
      </c>
      <c r="T640" s="12" t="s">
        <v>4518</v>
      </c>
    </row>
    <row r="641" spans="5:20" ht="12.95" customHeight="1" x14ac:dyDescent="0.2">
      <c r="E641" s="5" t="s">
        <v>5489</v>
      </c>
      <c r="G641" s="5" t="s">
        <v>1556</v>
      </c>
      <c r="H641" s="9" t="s">
        <v>1557</v>
      </c>
      <c r="I641" s="22">
        <v>0</v>
      </c>
      <c r="J641" s="22">
        <v>0</v>
      </c>
      <c r="K641" s="12" t="s">
        <v>5518</v>
      </c>
      <c r="T641" s="12" t="s">
        <v>4519</v>
      </c>
    </row>
    <row r="642" spans="5:20" ht="12.95" customHeight="1" x14ac:dyDescent="0.2">
      <c r="E642" s="5" t="s">
        <v>5489</v>
      </c>
      <c r="G642" s="5" t="s">
        <v>1559</v>
      </c>
      <c r="H642" s="9" t="s">
        <v>1560</v>
      </c>
      <c r="I642" s="22">
        <v>0</v>
      </c>
      <c r="J642" s="22">
        <v>0</v>
      </c>
      <c r="K642" s="12" t="s">
        <v>5519</v>
      </c>
      <c r="T642" s="12" t="s">
        <v>4520</v>
      </c>
    </row>
    <row r="643" spans="5:20" ht="12.95" customHeight="1" x14ac:dyDescent="0.2">
      <c r="E643" s="5" t="s">
        <v>5489</v>
      </c>
      <c r="G643" s="5" t="s">
        <v>1562</v>
      </c>
      <c r="H643" s="9" t="s">
        <v>1563</v>
      </c>
      <c r="I643" s="22">
        <v>0</v>
      </c>
      <c r="J643" s="22">
        <v>0</v>
      </c>
      <c r="K643" s="12" t="s">
        <v>5520</v>
      </c>
      <c r="T643" s="12" t="s">
        <v>4521</v>
      </c>
    </row>
    <row r="644" spans="5:20" ht="12.95" customHeight="1" x14ac:dyDescent="0.2">
      <c r="E644" s="5" t="s">
        <v>5489</v>
      </c>
      <c r="G644" s="5" t="s">
        <v>1565</v>
      </c>
      <c r="H644" s="9" t="s">
        <v>1566</v>
      </c>
      <c r="I644" s="22">
        <v>0</v>
      </c>
      <c r="J644" s="22">
        <v>0</v>
      </c>
      <c r="K644" s="12" t="s">
        <v>5521</v>
      </c>
      <c r="T644" s="12" t="s">
        <v>4522</v>
      </c>
    </row>
    <row r="645" spans="5:20" ht="12.95" customHeight="1" x14ac:dyDescent="0.2">
      <c r="E645" s="5" t="s">
        <v>5489</v>
      </c>
      <c r="G645" s="5" t="s">
        <v>1568</v>
      </c>
      <c r="H645" s="9" t="s">
        <v>1569</v>
      </c>
      <c r="I645" s="22">
        <v>0</v>
      </c>
      <c r="J645" s="22">
        <v>0</v>
      </c>
      <c r="K645" s="12" t="s">
        <v>5522</v>
      </c>
      <c r="T645" s="12" t="s">
        <v>4523</v>
      </c>
    </row>
    <row r="646" spans="5:20" ht="12.95" customHeight="1" x14ac:dyDescent="0.2">
      <c r="E646" s="5" t="s">
        <v>5489</v>
      </c>
      <c r="G646" s="5" t="s">
        <v>1571</v>
      </c>
      <c r="H646" s="9" t="s">
        <v>1572</v>
      </c>
      <c r="I646" s="22">
        <v>0</v>
      </c>
      <c r="J646" s="22">
        <v>0</v>
      </c>
      <c r="K646" s="12" t="s">
        <v>5523</v>
      </c>
      <c r="T646" s="12" t="s">
        <v>4524</v>
      </c>
    </row>
    <row r="647" spans="5:20" ht="12.95" customHeight="1" x14ac:dyDescent="0.2">
      <c r="E647" s="5" t="s">
        <v>5489</v>
      </c>
      <c r="G647" s="5" t="s">
        <v>1574</v>
      </c>
      <c r="H647" s="9" t="s">
        <v>1575</v>
      </c>
      <c r="I647" s="22">
        <v>0</v>
      </c>
      <c r="J647" s="22">
        <v>0</v>
      </c>
      <c r="K647" s="12" t="s">
        <v>5524</v>
      </c>
      <c r="T647" s="12" t="s">
        <v>4525</v>
      </c>
    </row>
    <row r="648" spans="5:20" ht="12.95" customHeight="1" x14ac:dyDescent="0.2">
      <c r="E648" s="5" t="s">
        <v>5489</v>
      </c>
      <c r="G648" s="5" t="s">
        <v>1577</v>
      </c>
      <c r="H648" s="9" t="s">
        <v>1578</v>
      </c>
      <c r="I648" s="22">
        <v>0</v>
      </c>
      <c r="J648" s="22">
        <v>0</v>
      </c>
      <c r="K648" s="12" t="s">
        <v>5525</v>
      </c>
      <c r="T648" s="12" t="s">
        <v>4526</v>
      </c>
    </row>
    <row r="649" spans="5:20" ht="12.95" customHeight="1" x14ac:dyDescent="0.2">
      <c r="E649" s="5" t="s">
        <v>5489</v>
      </c>
      <c r="G649" s="5" t="s">
        <v>1580</v>
      </c>
      <c r="H649" s="9" t="s">
        <v>1581</v>
      </c>
      <c r="I649" s="22">
        <v>0</v>
      </c>
      <c r="J649" s="22">
        <v>0</v>
      </c>
      <c r="K649" s="12" t="s">
        <v>5526</v>
      </c>
      <c r="T649" s="12" t="s">
        <v>4527</v>
      </c>
    </row>
    <row r="650" spans="5:20" ht="12.95" customHeight="1" x14ac:dyDescent="0.2">
      <c r="E650" s="5" t="s">
        <v>5489</v>
      </c>
      <c r="G650" s="5" t="s">
        <v>1583</v>
      </c>
      <c r="H650" s="9" t="s">
        <v>1584</v>
      </c>
      <c r="I650" s="22">
        <v>0</v>
      </c>
      <c r="J650" s="22">
        <v>0</v>
      </c>
      <c r="K650" s="12" t="s">
        <v>5527</v>
      </c>
      <c r="T650" s="12" t="s">
        <v>4528</v>
      </c>
    </row>
    <row r="651" spans="5:20" ht="12.95" customHeight="1" x14ac:dyDescent="0.2">
      <c r="E651" s="5" t="s">
        <v>5489</v>
      </c>
      <c r="G651" s="5" t="s">
        <v>1586</v>
      </c>
      <c r="H651" s="9" t="s">
        <v>1587</v>
      </c>
      <c r="I651" s="22">
        <v>0</v>
      </c>
      <c r="J651" s="22">
        <v>0</v>
      </c>
      <c r="K651" s="12" t="s">
        <v>5528</v>
      </c>
      <c r="T651" s="12" t="s">
        <v>4529</v>
      </c>
    </row>
    <row r="652" spans="5:20" ht="12.95" customHeight="1" x14ac:dyDescent="0.2">
      <c r="E652" s="5" t="s">
        <v>5489</v>
      </c>
      <c r="G652" s="5" t="s">
        <v>1589</v>
      </c>
      <c r="H652" s="9" t="s">
        <v>1590</v>
      </c>
      <c r="I652" s="22">
        <v>0</v>
      </c>
      <c r="J652" s="22">
        <f>920+2250</f>
        <v>3170</v>
      </c>
      <c r="K652" s="12" t="s">
        <v>5529</v>
      </c>
      <c r="T652" s="12" t="s">
        <v>4530</v>
      </c>
    </row>
    <row r="653" spans="5:20" ht="12.95" customHeight="1" x14ac:dyDescent="0.2">
      <c r="E653" s="5" t="s">
        <v>5489</v>
      </c>
      <c r="G653" s="5" t="s">
        <v>1592</v>
      </c>
      <c r="H653" s="9" t="s">
        <v>1593</v>
      </c>
      <c r="I653" s="22">
        <v>0</v>
      </c>
      <c r="J653" s="22">
        <v>0</v>
      </c>
      <c r="K653" s="12" t="s">
        <v>5530</v>
      </c>
      <c r="T653" s="12" t="s">
        <v>4531</v>
      </c>
    </row>
    <row r="654" spans="5:20" ht="12.95" customHeight="1" x14ac:dyDescent="0.2">
      <c r="E654" s="5" t="s">
        <v>5489</v>
      </c>
      <c r="G654" s="5" t="s">
        <v>1595</v>
      </c>
      <c r="H654" s="9" t="s">
        <v>1596</v>
      </c>
      <c r="I654" s="22">
        <v>0</v>
      </c>
      <c r="J654" s="22">
        <v>0</v>
      </c>
      <c r="K654" s="12" t="s">
        <v>5531</v>
      </c>
      <c r="T654" s="12" t="s">
        <v>4532</v>
      </c>
    </row>
    <row r="655" spans="5:20" ht="12.95" customHeight="1" x14ac:dyDescent="0.2">
      <c r="E655" s="5" t="s">
        <v>5489</v>
      </c>
      <c r="G655" s="3" t="s">
        <v>1598</v>
      </c>
      <c r="H655" s="10" t="s">
        <v>1599</v>
      </c>
      <c r="I655" s="23">
        <f>SUM(I638:I654)</f>
        <v>0</v>
      </c>
      <c r="J655" s="23">
        <f>SUM(J638:J654)</f>
        <v>399821</v>
      </c>
      <c r="K655" s="13" t="s">
        <v>5532</v>
      </c>
      <c r="T655" s="12" t="s">
        <v>4533</v>
      </c>
    </row>
    <row r="656" spans="5:20" ht="12.95" customHeight="1" x14ac:dyDescent="0.2">
      <c r="E656" s="5" t="s">
        <v>5489</v>
      </c>
      <c r="G656" s="7" t="s">
        <v>1601</v>
      </c>
      <c r="H656" s="8" t="s">
        <v>1602</v>
      </c>
      <c r="I656" s="21"/>
      <c r="J656" s="21"/>
      <c r="K656" s="12" t="s">
        <v>5533</v>
      </c>
      <c r="T656" s="12" t="s">
        <v>4534</v>
      </c>
    </row>
    <row r="657" spans="5:20" ht="12.95" customHeight="1" x14ac:dyDescent="0.2">
      <c r="E657" s="5" t="s">
        <v>5489</v>
      </c>
      <c r="G657" s="5" t="s">
        <v>1604</v>
      </c>
      <c r="H657" s="9" t="s">
        <v>1605</v>
      </c>
      <c r="I657" s="22">
        <v>0</v>
      </c>
      <c r="J657" s="22">
        <v>0</v>
      </c>
      <c r="K657" s="12" t="s">
        <v>5534</v>
      </c>
      <c r="T657" s="12" t="s">
        <v>4535</v>
      </c>
    </row>
    <row r="658" spans="5:20" ht="12.95" customHeight="1" x14ac:dyDescent="0.2">
      <c r="E658" s="5" t="s">
        <v>5489</v>
      </c>
      <c r="G658" s="5" t="s">
        <v>1607</v>
      </c>
      <c r="H658" s="9" t="s">
        <v>1608</v>
      </c>
      <c r="I658" s="22">
        <v>0</v>
      </c>
      <c r="J658" s="22">
        <v>0</v>
      </c>
      <c r="K658" s="12" t="s">
        <v>5535</v>
      </c>
      <c r="T658" s="12" t="s">
        <v>4536</v>
      </c>
    </row>
    <row r="659" spans="5:20" ht="12.95" customHeight="1" x14ac:dyDescent="0.2">
      <c r="E659" s="5" t="s">
        <v>5489</v>
      </c>
      <c r="G659" s="5" t="s">
        <v>1610</v>
      </c>
      <c r="H659" s="9" t="s">
        <v>1611</v>
      </c>
      <c r="I659" s="22">
        <v>0</v>
      </c>
      <c r="J659" s="22">
        <v>0</v>
      </c>
      <c r="K659" s="12" t="s">
        <v>5536</v>
      </c>
      <c r="T659" s="12" t="s">
        <v>4537</v>
      </c>
    </row>
    <row r="660" spans="5:20" ht="12.95" customHeight="1" x14ac:dyDescent="0.2">
      <c r="E660" s="5" t="s">
        <v>5489</v>
      </c>
      <c r="G660" s="3" t="s">
        <v>1613</v>
      </c>
      <c r="H660" s="10" t="s">
        <v>1614</v>
      </c>
      <c r="I660" s="23">
        <f>SUM(I657:I659)</f>
        <v>0</v>
      </c>
      <c r="J660" s="23">
        <f>SUM(J657:J659)</f>
        <v>0</v>
      </c>
      <c r="K660" s="13" t="s">
        <v>5537</v>
      </c>
      <c r="T660" s="12" t="s">
        <v>4538</v>
      </c>
    </row>
    <row r="661" spans="5:20" ht="12.95" customHeight="1" x14ac:dyDescent="0.2">
      <c r="E661" s="5" t="s">
        <v>5489</v>
      </c>
      <c r="G661" s="3" t="s">
        <v>1616</v>
      </c>
      <c r="H661" s="10" t="s">
        <v>1617</v>
      </c>
      <c r="I661" s="23">
        <f>+I655+I660</f>
        <v>0</v>
      </c>
      <c r="J661" s="23">
        <f>+J655+J660</f>
        <v>399821</v>
      </c>
      <c r="K661" s="13" t="s">
        <v>5538</v>
      </c>
      <c r="T661" s="12" t="s">
        <v>4539</v>
      </c>
    </row>
    <row r="662" spans="5:20" ht="12.95" customHeight="1" x14ac:dyDescent="0.2">
      <c r="E662" s="5" t="s">
        <v>5489</v>
      </c>
      <c r="G662" s="7" t="s">
        <v>1619</v>
      </c>
      <c r="H662" s="8" t="s">
        <v>1620</v>
      </c>
      <c r="I662" s="21"/>
      <c r="J662" s="21"/>
      <c r="K662" s="12" t="s">
        <v>5539</v>
      </c>
      <c r="T662" s="12" t="s">
        <v>4540</v>
      </c>
    </row>
    <row r="663" spans="5:20" ht="12.95" customHeight="1" x14ac:dyDescent="0.2">
      <c r="E663" s="5" t="s">
        <v>5489</v>
      </c>
      <c r="G663" s="3" t="s">
        <v>1622</v>
      </c>
      <c r="H663" s="10" t="s">
        <v>1623</v>
      </c>
      <c r="I663" s="23">
        <f>+I636-(I661*$I$1)</f>
        <v>0</v>
      </c>
      <c r="J663" s="23">
        <f>+J636-(J661*$I$1)</f>
        <v>-331601</v>
      </c>
      <c r="K663" s="13" t="s">
        <v>5540</v>
      </c>
      <c r="T663" s="12" t="s">
        <v>4541</v>
      </c>
    </row>
    <row r="664" spans="5:20" ht="12.95" customHeight="1" x14ac:dyDescent="0.2">
      <c r="E664" s="5" t="s">
        <v>5489</v>
      </c>
      <c r="G664" s="5" t="s">
        <v>1625</v>
      </c>
      <c r="H664" s="9" t="s">
        <v>1626</v>
      </c>
      <c r="I664" s="22">
        <v>0</v>
      </c>
      <c r="J664" s="22">
        <v>0</v>
      </c>
      <c r="K664" s="12" t="s">
        <v>5541</v>
      </c>
      <c r="T664" s="12" t="s">
        <v>4542</v>
      </c>
    </row>
    <row r="665" spans="5:20" ht="12.95" customHeight="1" x14ac:dyDescent="0.2">
      <c r="E665" s="5" t="s">
        <v>5489</v>
      </c>
      <c r="G665" s="3" t="s">
        <v>1628</v>
      </c>
      <c r="H665" s="10" t="s">
        <v>1629</v>
      </c>
      <c r="I665" s="23">
        <f>+I663-(I664*$I$1)</f>
        <v>0</v>
      </c>
      <c r="J665" s="23">
        <f>+J663-(J664*$I$1)</f>
        <v>-331601</v>
      </c>
      <c r="K665" s="13" t="s">
        <v>5542</v>
      </c>
      <c r="T665" s="12" t="s">
        <v>4543</v>
      </c>
    </row>
    <row r="666" spans="5:20" ht="12.95" customHeight="1" x14ac:dyDescent="0.2">
      <c r="E666" s="5" t="s">
        <v>5489</v>
      </c>
      <c r="G666" s="5" t="s">
        <v>1631</v>
      </c>
      <c r="H666" s="9" t="s">
        <v>1632</v>
      </c>
      <c r="I666" s="22">
        <v>0</v>
      </c>
      <c r="J666" s="22">
        <v>0</v>
      </c>
      <c r="K666" s="12" t="s">
        <v>5543</v>
      </c>
      <c r="T666" s="12" t="s">
        <v>4544</v>
      </c>
    </row>
    <row r="667" spans="5:20" ht="12.95" customHeight="1" x14ac:dyDescent="0.2">
      <c r="E667" s="5" t="s">
        <v>5489</v>
      </c>
      <c r="G667" s="5" t="s">
        <v>1634</v>
      </c>
      <c r="H667" s="9" t="s">
        <v>1635</v>
      </c>
      <c r="I667" s="22">
        <v>0</v>
      </c>
      <c r="J667" s="22">
        <v>0</v>
      </c>
      <c r="K667" s="12" t="s">
        <v>5544</v>
      </c>
      <c r="T667" s="12" t="s">
        <v>4545</v>
      </c>
    </row>
    <row r="668" spans="5:20" ht="12.95" customHeight="1" x14ac:dyDescent="0.2">
      <c r="E668" s="5" t="s">
        <v>5489</v>
      </c>
      <c r="G668" s="3" t="s">
        <v>1637</v>
      </c>
      <c r="H668" s="10" t="s">
        <v>1638</v>
      </c>
      <c r="I668" s="23">
        <f>SUM(I665:I667)</f>
        <v>0</v>
      </c>
      <c r="J668" s="23">
        <f>SUM(J665:J667)</f>
        <v>-331601</v>
      </c>
      <c r="K668" s="13" t="s">
        <v>5545</v>
      </c>
      <c r="T668" s="12" t="s">
        <v>4546</v>
      </c>
    </row>
    <row r="669" spans="5:20" ht="12.95" customHeight="1" x14ac:dyDescent="0.2">
      <c r="E669" s="5" t="s">
        <v>5489</v>
      </c>
      <c r="G669" s="7" t="s">
        <v>1640</v>
      </c>
      <c r="H669" s="8" t="s">
        <v>1641</v>
      </c>
      <c r="I669" s="21"/>
      <c r="J669" s="21"/>
      <c r="K669" s="12" t="s">
        <v>5546</v>
      </c>
      <c r="T669" s="12" t="s">
        <v>4547</v>
      </c>
    </row>
    <row r="670" spans="5:20" ht="12.95" customHeight="1" x14ac:dyDescent="0.2">
      <c r="E670" s="5" t="s">
        <v>5489</v>
      </c>
      <c r="G670" s="5" t="s">
        <v>1643</v>
      </c>
      <c r="H670" s="9" t="s">
        <v>1644</v>
      </c>
      <c r="I670" s="22">
        <v>0</v>
      </c>
      <c r="J670" s="22">
        <v>0</v>
      </c>
      <c r="K670" s="12" t="s">
        <v>5547</v>
      </c>
      <c r="T670" s="12" t="s">
        <v>4548</v>
      </c>
    </row>
    <row r="671" spans="5:20" ht="12.95" customHeight="1" x14ac:dyDescent="0.2">
      <c r="E671" s="5" t="s">
        <v>5489</v>
      </c>
      <c r="G671" s="5" t="s">
        <v>1646</v>
      </c>
      <c r="H671" s="9" t="s">
        <v>1647</v>
      </c>
      <c r="I671" s="22">
        <v>0</v>
      </c>
      <c r="J671" s="22">
        <v>0</v>
      </c>
      <c r="K671" s="12" t="s">
        <v>5548</v>
      </c>
      <c r="T671" s="12" t="s">
        <v>4549</v>
      </c>
    </row>
    <row r="672" spans="5:20" ht="12.95" customHeight="1" x14ac:dyDescent="0.2">
      <c r="E672" s="5" t="s">
        <v>5489</v>
      </c>
      <c r="G672" s="5" t="s">
        <v>1649</v>
      </c>
      <c r="H672" s="9" t="s">
        <v>1650</v>
      </c>
      <c r="I672" s="22">
        <v>0</v>
      </c>
      <c r="J672" s="22">
        <v>0</v>
      </c>
      <c r="K672" s="12" t="s">
        <v>5549</v>
      </c>
      <c r="T672" s="12" t="s">
        <v>4550</v>
      </c>
    </row>
    <row r="673" spans="4:20" ht="12.95" customHeight="1" x14ac:dyDescent="0.2">
      <c r="E673" s="5" t="s">
        <v>5489</v>
      </c>
      <c r="G673" s="5" t="s">
        <v>1652</v>
      </c>
      <c r="H673" s="9" t="s">
        <v>1653</v>
      </c>
      <c r="I673" s="22">
        <v>0</v>
      </c>
      <c r="J673" s="22">
        <v>0</v>
      </c>
      <c r="K673" s="12" t="s">
        <v>5550</v>
      </c>
      <c r="T673" s="12" t="s">
        <v>4551</v>
      </c>
    </row>
    <row r="674" spans="4:20" ht="12.95" customHeight="1" x14ac:dyDescent="0.2">
      <c r="E674" s="5" t="s">
        <v>5489</v>
      </c>
      <c r="G674" s="5" t="s">
        <v>1655</v>
      </c>
      <c r="H674" s="9" t="s">
        <v>1656</v>
      </c>
      <c r="I674" s="22">
        <v>0</v>
      </c>
      <c r="J674" s="22">
        <v>0</v>
      </c>
      <c r="K674" s="12" t="s">
        <v>5551</v>
      </c>
      <c r="T674" s="12" t="s">
        <v>4552</v>
      </c>
    </row>
    <row r="675" spans="4:20" ht="12.95" customHeight="1" x14ac:dyDescent="0.2">
      <c r="E675" s="5" t="s">
        <v>5489</v>
      </c>
      <c r="G675" s="5" t="s">
        <v>1658</v>
      </c>
      <c r="H675" s="9" t="s">
        <v>1659</v>
      </c>
      <c r="I675" s="22">
        <v>0</v>
      </c>
      <c r="J675" s="22">
        <v>0</v>
      </c>
      <c r="K675" s="12" t="s">
        <v>5552</v>
      </c>
      <c r="T675" s="12" t="s">
        <v>4553</v>
      </c>
    </row>
    <row r="676" spans="4:20" ht="12.95" customHeight="1" x14ac:dyDescent="0.2">
      <c r="E676" s="5" t="s">
        <v>5489</v>
      </c>
      <c r="G676" s="5" t="s">
        <v>1661</v>
      </c>
      <c r="H676" s="9" t="s">
        <v>1662</v>
      </c>
      <c r="I676" s="22">
        <v>0</v>
      </c>
      <c r="J676" s="22">
        <v>0</v>
      </c>
      <c r="K676" s="12" t="s">
        <v>5553</v>
      </c>
      <c r="T676" s="12" t="s">
        <v>4554</v>
      </c>
    </row>
    <row r="677" spans="4:20" ht="12.95" customHeight="1" x14ac:dyDescent="0.2">
      <c r="E677" s="5" t="s">
        <v>5489</v>
      </c>
      <c r="G677" s="5" t="s">
        <v>1664</v>
      </c>
      <c r="H677" s="9" t="s">
        <v>1665</v>
      </c>
      <c r="I677" s="22">
        <v>0</v>
      </c>
      <c r="J677" s="22">
        <v>0</v>
      </c>
      <c r="K677" s="12" t="s">
        <v>5554</v>
      </c>
      <c r="T677" s="12" t="s">
        <v>4555</v>
      </c>
    </row>
    <row r="678" spans="4:20" ht="12.95" customHeight="1" x14ac:dyDescent="0.2">
      <c r="E678" s="5" t="s">
        <v>5489</v>
      </c>
      <c r="G678" s="5" t="s">
        <v>1667</v>
      </c>
      <c r="H678" s="9" t="s">
        <v>1668</v>
      </c>
      <c r="I678" s="22">
        <v>0</v>
      </c>
      <c r="J678" s="22">
        <v>0</v>
      </c>
      <c r="K678" s="12" t="s">
        <v>5555</v>
      </c>
      <c r="T678" s="12" t="s">
        <v>4556</v>
      </c>
    </row>
    <row r="679" spans="4:20" ht="12.95" customHeight="1" x14ac:dyDescent="0.2">
      <c r="E679" s="5" t="s">
        <v>5489</v>
      </c>
      <c r="G679" s="3" t="s">
        <v>1670</v>
      </c>
      <c r="H679" s="10" t="s">
        <v>1671</v>
      </c>
      <c r="I679" s="23">
        <f>+I668+SUM(I670:I678)</f>
        <v>0</v>
      </c>
      <c r="J679" s="23">
        <f>+J668+SUM(J670:J678)</f>
        <v>-331601</v>
      </c>
      <c r="K679" s="13" t="s">
        <v>5556</v>
      </c>
      <c r="T679" s="12" t="s">
        <v>4557</v>
      </c>
    </row>
    <row r="680" spans="4:20" ht="12.95" customHeight="1" x14ac:dyDescent="0.2">
      <c r="D680" s="5" t="s">
        <v>5557</v>
      </c>
      <c r="E680" s="5" t="s">
        <v>5558</v>
      </c>
      <c r="F680" s="18"/>
      <c r="G680" s="7" t="s">
        <v>4652</v>
      </c>
      <c r="H680" s="8" t="s">
        <v>4653</v>
      </c>
      <c r="I680" s="21"/>
      <c r="J680" s="21"/>
      <c r="K680" s="12" t="s">
        <v>5559</v>
      </c>
      <c r="T680" s="12" t="s">
        <v>4491</v>
      </c>
    </row>
    <row r="681" spans="4:20" ht="12.95" customHeight="1" x14ac:dyDescent="0.2">
      <c r="E681" s="5" t="s">
        <v>5558</v>
      </c>
      <c r="G681" s="5" t="s">
        <v>4655</v>
      </c>
      <c r="H681" s="9" t="s">
        <v>4656</v>
      </c>
      <c r="I681" s="22">
        <v>0</v>
      </c>
      <c r="J681" s="22">
        <v>0</v>
      </c>
      <c r="K681" s="12" t="s">
        <v>5560</v>
      </c>
      <c r="T681" s="12" t="s">
        <v>4492</v>
      </c>
    </row>
    <row r="682" spans="4:20" ht="12.95" customHeight="1" x14ac:dyDescent="0.2">
      <c r="E682" s="5" t="s">
        <v>5558</v>
      </c>
      <c r="G682" s="5" t="s">
        <v>4658</v>
      </c>
      <c r="H682" s="9" t="s">
        <v>4659</v>
      </c>
      <c r="I682" s="22">
        <v>0</v>
      </c>
      <c r="J682" s="22">
        <v>0</v>
      </c>
      <c r="K682" s="12" t="s">
        <v>5561</v>
      </c>
      <c r="T682" s="12" t="s">
        <v>4493</v>
      </c>
    </row>
    <row r="683" spans="4:20" ht="12.95" customHeight="1" x14ac:dyDescent="0.2">
      <c r="E683" s="5" t="s">
        <v>5558</v>
      </c>
      <c r="G683" s="5" t="s">
        <v>4661</v>
      </c>
      <c r="H683" s="9" t="s">
        <v>4662</v>
      </c>
      <c r="I683" s="22">
        <v>0</v>
      </c>
      <c r="J683" s="22">
        <v>0</v>
      </c>
      <c r="K683" s="12" t="s">
        <v>5562</v>
      </c>
      <c r="T683" s="12" t="s">
        <v>4494</v>
      </c>
    </row>
    <row r="684" spans="4:20" ht="12.95" customHeight="1" x14ac:dyDescent="0.2">
      <c r="E684" s="5" t="s">
        <v>5558</v>
      </c>
      <c r="G684" s="5" t="s">
        <v>4664</v>
      </c>
      <c r="H684" s="9" t="s">
        <v>4665</v>
      </c>
      <c r="I684" s="22">
        <v>0</v>
      </c>
      <c r="J684" s="22">
        <v>0</v>
      </c>
      <c r="K684" s="12" t="s">
        <v>5563</v>
      </c>
      <c r="T684" s="12" t="s">
        <v>4495</v>
      </c>
    </row>
    <row r="685" spans="4:20" ht="12.95" customHeight="1" x14ac:dyDescent="0.2">
      <c r="E685" s="5" t="s">
        <v>5558</v>
      </c>
      <c r="G685" s="5" t="s">
        <v>4667</v>
      </c>
      <c r="H685" s="9" t="s">
        <v>4668</v>
      </c>
      <c r="I685" s="22">
        <v>0</v>
      </c>
      <c r="J685" s="22">
        <v>0</v>
      </c>
      <c r="K685" s="12" t="s">
        <v>5564</v>
      </c>
      <c r="T685" s="12" t="s">
        <v>4496</v>
      </c>
    </row>
    <row r="686" spans="4:20" ht="12.95" customHeight="1" x14ac:dyDescent="0.2">
      <c r="E686" s="5" t="s">
        <v>5558</v>
      </c>
      <c r="G686" s="5" t="s">
        <v>4670</v>
      </c>
      <c r="H686" s="9" t="s">
        <v>4671</v>
      </c>
      <c r="I686" s="22">
        <v>0</v>
      </c>
      <c r="J686" s="22">
        <v>0</v>
      </c>
      <c r="K686" s="12" t="s">
        <v>5565</v>
      </c>
      <c r="T686" s="12" t="s">
        <v>4497</v>
      </c>
    </row>
    <row r="687" spans="4:20" ht="12.95" customHeight="1" x14ac:dyDescent="0.2">
      <c r="E687" s="5" t="s">
        <v>5558</v>
      </c>
      <c r="G687" s="5" t="s">
        <v>4673</v>
      </c>
      <c r="H687" s="9" t="s">
        <v>4674</v>
      </c>
      <c r="I687" s="22">
        <v>0</v>
      </c>
      <c r="J687" s="22">
        <v>0</v>
      </c>
      <c r="K687" s="12" t="s">
        <v>5566</v>
      </c>
      <c r="T687" s="12" t="s">
        <v>4498</v>
      </c>
    </row>
    <row r="688" spans="4:20" ht="12.95" customHeight="1" x14ac:dyDescent="0.2">
      <c r="E688" s="5" t="s">
        <v>5558</v>
      </c>
      <c r="G688" s="5" t="s">
        <v>4676</v>
      </c>
      <c r="H688" s="9" t="s">
        <v>4677</v>
      </c>
      <c r="I688" s="22">
        <v>0</v>
      </c>
      <c r="J688" s="22">
        <v>0</v>
      </c>
      <c r="K688" s="12" t="s">
        <v>5567</v>
      </c>
      <c r="T688" s="12" t="s">
        <v>4499</v>
      </c>
    </row>
    <row r="689" spans="5:20" ht="12.95" customHeight="1" x14ac:dyDescent="0.2">
      <c r="E689" s="5" t="s">
        <v>5558</v>
      </c>
      <c r="G689" s="5" t="s">
        <v>4679</v>
      </c>
      <c r="H689" s="9" t="s">
        <v>4680</v>
      </c>
      <c r="I689" s="22">
        <v>0</v>
      </c>
      <c r="J689" s="22">
        <v>0</v>
      </c>
      <c r="K689" s="12" t="s">
        <v>5568</v>
      </c>
      <c r="T689" s="12" t="s">
        <v>4500</v>
      </c>
    </row>
    <row r="690" spans="5:20" ht="12.95" customHeight="1" x14ac:dyDescent="0.2">
      <c r="E690" s="5" t="s">
        <v>5558</v>
      </c>
      <c r="G690" s="5" t="s">
        <v>4682</v>
      </c>
      <c r="H690" s="9" t="s">
        <v>4683</v>
      </c>
      <c r="I690" s="22">
        <v>0</v>
      </c>
      <c r="J690" s="22">
        <v>0</v>
      </c>
      <c r="K690" s="12" t="s">
        <v>5569</v>
      </c>
      <c r="T690" s="12" t="s">
        <v>4501</v>
      </c>
    </row>
    <row r="691" spans="5:20" ht="12.95" customHeight="1" x14ac:dyDescent="0.2">
      <c r="E691" s="5" t="s">
        <v>5558</v>
      </c>
      <c r="G691" s="5" t="s">
        <v>4685</v>
      </c>
      <c r="H691" s="9" t="s">
        <v>4686</v>
      </c>
      <c r="I691" s="22">
        <v>0</v>
      </c>
      <c r="J691" s="22">
        <v>0</v>
      </c>
      <c r="K691" s="12" t="s">
        <v>5570</v>
      </c>
      <c r="T691" s="12" t="s">
        <v>4502</v>
      </c>
    </row>
    <row r="692" spans="5:20" ht="12.95" customHeight="1" x14ac:dyDescent="0.2">
      <c r="E692" s="5" t="s">
        <v>5558</v>
      </c>
      <c r="G692" s="5" t="s">
        <v>4688</v>
      </c>
      <c r="H692" s="9" t="s">
        <v>4689</v>
      </c>
      <c r="I692" s="22">
        <v>0</v>
      </c>
      <c r="J692" s="22">
        <v>0</v>
      </c>
      <c r="K692" s="12" t="s">
        <v>5571</v>
      </c>
      <c r="T692" s="12" t="s">
        <v>4503</v>
      </c>
    </row>
    <row r="693" spans="5:20" ht="12.95" customHeight="1" x14ac:dyDescent="0.2">
      <c r="E693" s="5" t="s">
        <v>5558</v>
      </c>
      <c r="G693" s="5" t="s">
        <v>4691</v>
      </c>
      <c r="H693" s="9" t="s">
        <v>4692</v>
      </c>
      <c r="I693" s="22">
        <v>0</v>
      </c>
      <c r="J693" s="22">
        <v>0</v>
      </c>
      <c r="K693" s="12" t="s">
        <v>5572</v>
      </c>
      <c r="T693" s="12" t="s">
        <v>4504</v>
      </c>
    </row>
    <row r="694" spans="5:20" ht="12.95" customHeight="1" x14ac:dyDescent="0.2">
      <c r="E694" s="5" t="s">
        <v>5558</v>
      </c>
      <c r="G694" s="5" t="s">
        <v>4694</v>
      </c>
      <c r="H694" s="9" t="s">
        <v>4695</v>
      </c>
      <c r="I694" s="22">
        <v>0</v>
      </c>
      <c r="J694" s="22">
        <v>0</v>
      </c>
      <c r="K694" s="12" t="s">
        <v>5573</v>
      </c>
      <c r="T694" s="12" t="s">
        <v>4505</v>
      </c>
    </row>
    <row r="695" spans="5:20" ht="12.95" customHeight="1" x14ac:dyDescent="0.2">
      <c r="E695" s="5" t="s">
        <v>5558</v>
      </c>
      <c r="G695" s="3" t="s">
        <v>4697</v>
      </c>
      <c r="H695" s="10" t="s">
        <v>4698</v>
      </c>
      <c r="I695" s="23">
        <f>SUM(I681:I694)</f>
        <v>0</v>
      </c>
      <c r="J695" s="23">
        <f>SUM(J681:J694)</f>
        <v>0</v>
      </c>
      <c r="K695" s="13" t="s">
        <v>5574</v>
      </c>
      <c r="T695" s="12" t="s">
        <v>4506</v>
      </c>
    </row>
    <row r="696" spans="5:20" ht="12.95" customHeight="1" x14ac:dyDescent="0.2">
      <c r="E696" s="5" t="s">
        <v>5558</v>
      </c>
      <c r="G696" s="5" t="s">
        <v>4700</v>
      </c>
      <c r="H696" s="9" t="s">
        <v>4701</v>
      </c>
      <c r="I696" s="22">
        <v>0</v>
      </c>
      <c r="J696" s="22">
        <v>0</v>
      </c>
      <c r="K696" s="12" t="s">
        <v>5575</v>
      </c>
      <c r="T696" s="12" t="s">
        <v>4507</v>
      </c>
    </row>
    <row r="697" spans="5:20" ht="12.95" customHeight="1" x14ac:dyDescent="0.2">
      <c r="E697" s="5" t="s">
        <v>5558</v>
      </c>
      <c r="G697" s="3" t="s">
        <v>4703</v>
      </c>
      <c r="H697" s="10" t="s">
        <v>4704</v>
      </c>
      <c r="I697" s="23">
        <f>+I695-(I696*$I$1)</f>
        <v>0</v>
      </c>
      <c r="J697" s="23">
        <f>+J695-(J696*$I$1)</f>
        <v>0</v>
      </c>
      <c r="K697" s="13" t="s">
        <v>5576</v>
      </c>
      <c r="T697" s="12" t="s">
        <v>4508</v>
      </c>
    </row>
    <row r="698" spans="5:20" ht="12.95" customHeight="1" x14ac:dyDescent="0.2">
      <c r="E698" s="5" t="s">
        <v>5558</v>
      </c>
      <c r="G698" s="7" t="s">
        <v>4706</v>
      </c>
      <c r="H698" s="8" t="s">
        <v>4707</v>
      </c>
      <c r="I698" s="21"/>
      <c r="J698" s="21"/>
      <c r="K698" s="12" t="s">
        <v>5577</v>
      </c>
      <c r="T698" s="12" t="s">
        <v>4509</v>
      </c>
    </row>
    <row r="699" spans="5:20" ht="12.95" customHeight="1" x14ac:dyDescent="0.2">
      <c r="E699" s="5" t="s">
        <v>5558</v>
      </c>
      <c r="G699" s="5" t="s">
        <v>4709</v>
      </c>
      <c r="H699" s="9" t="s">
        <v>4710</v>
      </c>
      <c r="I699" s="22">
        <v>0</v>
      </c>
      <c r="J699" s="22">
        <v>0</v>
      </c>
      <c r="K699" s="12" t="s">
        <v>5578</v>
      </c>
      <c r="T699" s="12" t="s">
        <v>4510</v>
      </c>
    </row>
    <row r="700" spans="5:20" ht="12.95" customHeight="1" x14ac:dyDescent="0.2">
      <c r="E700" s="5" t="s">
        <v>5558</v>
      </c>
      <c r="G700" s="5" t="s">
        <v>4712</v>
      </c>
      <c r="H700" s="9" t="s">
        <v>1533</v>
      </c>
      <c r="I700" s="22">
        <v>0</v>
      </c>
      <c r="J700" s="22">
        <v>0</v>
      </c>
      <c r="K700" s="12" t="s">
        <v>5579</v>
      </c>
      <c r="T700" s="12" t="s">
        <v>4511</v>
      </c>
    </row>
    <row r="701" spans="5:20" ht="12.95" customHeight="1" x14ac:dyDescent="0.2">
      <c r="E701" s="5" t="s">
        <v>5558</v>
      </c>
      <c r="G701" s="5" t="s">
        <v>1535</v>
      </c>
      <c r="H701" s="9" t="s">
        <v>1536</v>
      </c>
      <c r="I701" s="22">
        <v>0</v>
      </c>
      <c r="J701" s="22">
        <v>0</v>
      </c>
      <c r="K701" s="12" t="s">
        <v>5580</v>
      </c>
      <c r="T701" s="12" t="s">
        <v>4512</v>
      </c>
    </row>
    <row r="702" spans="5:20" ht="12.95" customHeight="1" x14ac:dyDescent="0.2">
      <c r="E702" s="5" t="s">
        <v>5558</v>
      </c>
      <c r="G702" s="3" t="s">
        <v>1538</v>
      </c>
      <c r="H702" s="10" t="s">
        <v>1539</v>
      </c>
      <c r="I702" s="23">
        <f>SUM(I699:I701)</f>
        <v>0</v>
      </c>
      <c r="J702" s="23">
        <f>SUM(J699:J701)</f>
        <v>0</v>
      </c>
      <c r="K702" s="13" t="s">
        <v>5581</v>
      </c>
      <c r="T702" s="12" t="s">
        <v>4513</v>
      </c>
    </row>
    <row r="703" spans="5:20" ht="12.95" customHeight="1" x14ac:dyDescent="0.2">
      <c r="E703" s="5" t="s">
        <v>5558</v>
      </c>
      <c r="G703" s="3" t="s">
        <v>1541</v>
      </c>
      <c r="H703" s="10" t="s">
        <v>1542</v>
      </c>
      <c r="I703" s="23">
        <f>+I697+I702</f>
        <v>0</v>
      </c>
      <c r="J703" s="23">
        <f>+J697+J702</f>
        <v>0</v>
      </c>
      <c r="K703" s="13" t="s">
        <v>5582</v>
      </c>
      <c r="T703" s="12" t="s">
        <v>4514</v>
      </c>
    </row>
    <row r="704" spans="5:20" ht="12.95" customHeight="1" x14ac:dyDescent="0.2">
      <c r="E704" s="5" t="s">
        <v>5558</v>
      </c>
      <c r="G704" s="7" t="s">
        <v>1544</v>
      </c>
      <c r="H704" s="8" t="s">
        <v>1545</v>
      </c>
      <c r="I704" s="21"/>
      <c r="J704" s="21"/>
      <c r="K704" s="12" t="s">
        <v>5583</v>
      </c>
      <c r="T704" s="12" t="s">
        <v>4515</v>
      </c>
    </row>
    <row r="705" spans="5:20" ht="12.95" customHeight="1" x14ac:dyDescent="0.2">
      <c r="E705" s="5" t="s">
        <v>5558</v>
      </c>
      <c r="G705" s="5" t="s">
        <v>1547</v>
      </c>
      <c r="H705" s="9" t="s">
        <v>1548</v>
      </c>
      <c r="I705" s="22">
        <v>0</v>
      </c>
      <c r="J705" s="22">
        <v>0</v>
      </c>
      <c r="K705" s="12" t="s">
        <v>5584</v>
      </c>
      <c r="T705" s="12" t="s">
        <v>4516</v>
      </c>
    </row>
    <row r="706" spans="5:20" ht="12.95" customHeight="1" x14ac:dyDescent="0.2">
      <c r="E706" s="5" t="s">
        <v>5558</v>
      </c>
      <c r="G706" s="5" t="s">
        <v>1550</v>
      </c>
      <c r="H706" s="9" t="s">
        <v>1551</v>
      </c>
      <c r="I706" s="22">
        <v>0</v>
      </c>
      <c r="J706" s="22">
        <v>0</v>
      </c>
      <c r="K706" s="12" t="s">
        <v>5585</v>
      </c>
      <c r="T706" s="12" t="s">
        <v>4517</v>
      </c>
    </row>
    <row r="707" spans="5:20" ht="12.95" customHeight="1" x14ac:dyDescent="0.2">
      <c r="E707" s="5" t="s">
        <v>5558</v>
      </c>
      <c r="G707" s="5" t="s">
        <v>1553</v>
      </c>
      <c r="H707" s="9" t="s">
        <v>1554</v>
      </c>
      <c r="I707" s="22">
        <v>0</v>
      </c>
      <c r="J707" s="22">
        <v>0</v>
      </c>
      <c r="K707" s="12" t="s">
        <v>5586</v>
      </c>
      <c r="T707" s="12" t="s">
        <v>4518</v>
      </c>
    </row>
    <row r="708" spans="5:20" ht="12.95" customHeight="1" x14ac:dyDescent="0.2">
      <c r="E708" s="5" t="s">
        <v>5558</v>
      </c>
      <c r="G708" s="5" t="s">
        <v>1556</v>
      </c>
      <c r="H708" s="9" t="s">
        <v>1557</v>
      </c>
      <c r="I708" s="22">
        <v>0</v>
      </c>
      <c r="J708" s="22">
        <v>0</v>
      </c>
      <c r="K708" s="12" t="s">
        <v>5587</v>
      </c>
      <c r="T708" s="12" t="s">
        <v>4519</v>
      </c>
    </row>
    <row r="709" spans="5:20" ht="12.95" customHeight="1" x14ac:dyDescent="0.2">
      <c r="E709" s="5" t="s">
        <v>5558</v>
      </c>
      <c r="G709" s="5" t="s">
        <v>1559</v>
      </c>
      <c r="H709" s="9" t="s">
        <v>1560</v>
      </c>
      <c r="I709" s="22">
        <v>0</v>
      </c>
      <c r="J709" s="22">
        <v>0</v>
      </c>
      <c r="K709" s="12" t="s">
        <v>5588</v>
      </c>
      <c r="T709" s="12" t="s">
        <v>4520</v>
      </c>
    </row>
    <row r="710" spans="5:20" ht="12.95" customHeight="1" x14ac:dyDescent="0.2">
      <c r="E710" s="5" t="s">
        <v>5558</v>
      </c>
      <c r="G710" s="5" t="s">
        <v>1562</v>
      </c>
      <c r="H710" s="9" t="s">
        <v>1563</v>
      </c>
      <c r="I710" s="22">
        <v>0</v>
      </c>
      <c r="J710" s="22">
        <v>0</v>
      </c>
      <c r="K710" s="12" t="s">
        <v>5589</v>
      </c>
      <c r="T710" s="12" t="s">
        <v>4521</v>
      </c>
    </row>
    <row r="711" spans="5:20" ht="12.95" customHeight="1" x14ac:dyDescent="0.2">
      <c r="E711" s="5" t="s">
        <v>5558</v>
      </c>
      <c r="G711" s="5" t="s">
        <v>1565</v>
      </c>
      <c r="H711" s="9" t="s">
        <v>1566</v>
      </c>
      <c r="I711" s="22">
        <v>0</v>
      </c>
      <c r="J711" s="22">
        <v>0</v>
      </c>
      <c r="K711" s="12" t="s">
        <v>5590</v>
      </c>
      <c r="T711" s="12" t="s">
        <v>4522</v>
      </c>
    </row>
    <row r="712" spans="5:20" ht="12.95" customHeight="1" x14ac:dyDescent="0.2">
      <c r="E712" s="5" t="s">
        <v>5558</v>
      </c>
      <c r="G712" s="5" t="s">
        <v>1568</v>
      </c>
      <c r="H712" s="9" t="s">
        <v>1569</v>
      </c>
      <c r="I712" s="22">
        <v>0</v>
      </c>
      <c r="J712" s="22">
        <v>0</v>
      </c>
      <c r="K712" s="12" t="s">
        <v>5591</v>
      </c>
      <c r="T712" s="12" t="s">
        <v>4523</v>
      </c>
    </row>
    <row r="713" spans="5:20" ht="12.95" customHeight="1" x14ac:dyDescent="0.2">
      <c r="E713" s="5" t="s">
        <v>5558</v>
      </c>
      <c r="G713" s="5" t="s">
        <v>1571</v>
      </c>
      <c r="H713" s="9" t="s">
        <v>1572</v>
      </c>
      <c r="I713" s="22">
        <v>0</v>
      </c>
      <c r="J713" s="22">
        <v>0</v>
      </c>
      <c r="K713" s="12" t="s">
        <v>5592</v>
      </c>
      <c r="T713" s="12" t="s">
        <v>4524</v>
      </c>
    </row>
    <row r="714" spans="5:20" ht="12.95" customHeight="1" x14ac:dyDescent="0.2">
      <c r="E714" s="5" t="s">
        <v>5558</v>
      </c>
      <c r="G714" s="5" t="s">
        <v>1574</v>
      </c>
      <c r="H714" s="9" t="s">
        <v>1575</v>
      </c>
      <c r="I714" s="22">
        <v>0</v>
      </c>
      <c r="J714" s="22">
        <v>0</v>
      </c>
      <c r="K714" s="12" t="s">
        <v>5593</v>
      </c>
      <c r="T714" s="12" t="s">
        <v>4525</v>
      </c>
    </row>
    <row r="715" spans="5:20" ht="12.95" customHeight="1" x14ac:dyDescent="0.2">
      <c r="E715" s="5" t="s">
        <v>5558</v>
      </c>
      <c r="G715" s="5" t="s">
        <v>1577</v>
      </c>
      <c r="H715" s="9" t="s">
        <v>1578</v>
      </c>
      <c r="I715" s="22">
        <v>0</v>
      </c>
      <c r="J715" s="22">
        <v>0</v>
      </c>
      <c r="K715" s="12" t="s">
        <v>5594</v>
      </c>
      <c r="T715" s="12" t="s">
        <v>4526</v>
      </c>
    </row>
    <row r="716" spans="5:20" ht="12.95" customHeight="1" x14ac:dyDescent="0.2">
      <c r="E716" s="5" t="s">
        <v>5558</v>
      </c>
      <c r="G716" s="5" t="s">
        <v>1580</v>
      </c>
      <c r="H716" s="9" t="s">
        <v>1581</v>
      </c>
      <c r="I716" s="22">
        <v>0</v>
      </c>
      <c r="J716" s="22">
        <v>0</v>
      </c>
      <c r="K716" s="12" t="s">
        <v>5595</v>
      </c>
      <c r="T716" s="12" t="s">
        <v>4527</v>
      </c>
    </row>
    <row r="717" spans="5:20" ht="12.95" customHeight="1" x14ac:dyDescent="0.2">
      <c r="E717" s="5" t="s">
        <v>5558</v>
      </c>
      <c r="G717" s="5" t="s">
        <v>1583</v>
      </c>
      <c r="H717" s="9" t="s">
        <v>1584</v>
      </c>
      <c r="I717" s="22">
        <v>0</v>
      </c>
      <c r="J717" s="22">
        <v>0</v>
      </c>
      <c r="K717" s="12" t="s">
        <v>5596</v>
      </c>
      <c r="T717" s="12" t="s">
        <v>4528</v>
      </c>
    </row>
    <row r="718" spans="5:20" ht="12.95" customHeight="1" x14ac:dyDescent="0.2">
      <c r="E718" s="5" t="s">
        <v>5558</v>
      </c>
      <c r="G718" s="5" t="s">
        <v>1586</v>
      </c>
      <c r="H718" s="9" t="s">
        <v>1587</v>
      </c>
      <c r="I718" s="22">
        <v>0</v>
      </c>
      <c r="J718" s="22">
        <v>0</v>
      </c>
      <c r="K718" s="12" t="s">
        <v>5597</v>
      </c>
      <c r="T718" s="12" t="s">
        <v>4529</v>
      </c>
    </row>
    <row r="719" spans="5:20" ht="12.95" customHeight="1" x14ac:dyDescent="0.2">
      <c r="E719" s="5" t="s">
        <v>5558</v>
      </c>
      <c r="G719" s="5" t="s">
        <v>1589</v>
      </c>
      <c r="H719" s="9" t="s">
        <v>1590</v>
      </c>
      <c r="I719" s="22">
        <v>0</v>
      </c>
      <c r="J719" s="22">
        <v>0</v>
      </c>
      <c r="K719" s="12" t="s">
        <v>5598</v>
      </c>
      <c r="T719" s="12" t="s">
        <v>4530</v>
      </c>
    </row>
    <row r="720" spans="5:20" ht="12.95" customHeight="1" x14ac:dyDescent="0.2">
      <c r="E720" s="5" t="s">
        <v>5558</v>
      </c>
      <c r="G720" s="5" t="s">
        <v>1592</v>
      </c>
      <c r="H720" s="9" t="s">
        <v>1593</v>
      </c>
      <c r="I720" s="22">
        <v>0</v>
      </c>
      <c r="J720" s="22">
        <v>0</v>
      </c>
      <c r="K720" s="12" t="s">
        <v>5599</v>
      </c>
      <c r="T720" s="12" t="s">
        <v>4531</v>
      </c>
    </row>
    <row r="721" spans="5:20" ht="12.95" customHeight="1" x14ac:dyDescent="0.2">
      <c r="E721" s="5" t="s">
        <v>5558</v>
      </c>
      <c r="G721" s="5" t="s">
        <v>1595</v>
      </c>
      <c r="H721" s="9" t="s">
        <v>1596</v>
      </c>
      <c r="I721" s="22">
        <v>0</v>
      </c>
      <c r="J721" s="22">
        <v>0</v>
      </c>
      <c r="K721" s="12" t="s">
        <v>5600</v>
      </c>
      <c r="T721" s="12" t="s">
        <v>4532</v>
      </c>
    </row>
    <row r="722" spans="5:20" ht="12.95" customHeight="1" x14ac:dyDescent="0.2">
      <c r="E722" s="5" t="s">
        <v>5558</v>
      </c>
      <c r="G722" s="3" t="s">
        <v>1598</v>
      </c>
      <c r="H722" s="10" t="s">
        <v>1599</v>
      </c>
      <c r="I722" s="23">
        <f>SUM(I705:I721)</f>
        <v>0</v>
      </c>
      <c r="J722" s="23">
        <f>SUM(J705:J721)</f>
        <v>0</v>
      </c>
      <c r="K722" s="13" t="s">
        <v>5601</v>
      </c>
      <c r="T722" s="12" t="s">
        <v>4533</v>
      </c>
    </row>
    <row r="723" spans="5:20" ht="12.95" customHeight="1" x14ac:dyDescent="0.2">
      <c r="E723" s="5" t="s">
        <v>5558</v>
      </c>
      <c r="G723" s="7" t="s">
        <v>1601</v>
      </c>
      <c r="H723" s="8" t="s">
        <v>1602</v>
      </c>
      <c r="I723" s="21"/>
      <c r="J723" s="21"/>
      <c r="K723" s="12" t="s">
        <v>5602</v>
      </c>
      <c r="T723" s="12" t="s">
        <v>4534</v>
      </c>
    </row>
    <row r="724" spans="5:20" ht="12.95" customHeight="1" x14ac:dyDescent="0.2">
      <c r="E724" s="5" t="s">
        <v>5558</v>
      </c>
      <c r="G724" s="5" t="s">
        <v>1604</v>
      </c>
      <c r="H724" s="9" t="s">
        <v>1605</v>
      </c>
      <c r="I724" s="22">
        <v>0</v>
      </c>
      <c r="J724" s="22">
        <v>0</v>
      </c>
      <c r="K724" s="12" t="s">
        <v>5603</v>
      </c>
      <c r="T724" s="12" t="s">
        <v>4535</v>
      </c>
    </row>
    <row r="725" spans="5:20" ht="12.95" customHeight="1" x14ac:dyDescent="0.2">
      <c r="E725" s="5" t="s">
        <v>5558</v>
      </c>
      <c r="G725" s="5" t="s">
        <v>1607</v>
      </c>
      <c r="H725" s="9" t="s">
        <v>1608</v>
      </c>
      <c r="I725" s="22">
        <v>0</v>
      </c>
      <c r="J725" s="22">
        <v>0</v>
      </c>
      <c r="K725" s="12" t="s">
        <v>5604</v>
      </c>
      <c r="T725" s="12" t="s">
        <v>4536</v>
      </c>
    </row>
    <row r="726" spans="5:20" ht="12.95" customHeight="1" x14ac:dyDescent="0.2">
      <c r="E726" s="5" t="s">
        <v>5558</v>
      </c>
      <c r="G726" s="5" t="s">
        <v>1610</v>
      </c>
      <c r="H726" s="9" t="s">
        <v>1611</v>
      </c>
      <c r="I726" s="22">
        <v>0</v>
      </c>
      <c r="J726" s="22">
        <v>0</v>
      </c>
      <c r="K726" s="12" t="s">
        <v>5605</v>
      </c>
      <c r="T726" s="12" t="s">
        <v>4537</v>
      </c>
    </row>
    <row r="727" spans="5:20" ht="12.95" customHeight="1" x14ac:dyDescent="0.2">
      <c r="E727" s="5" t="s">
        <v>5558</v>
      </c>
      <c r="G727" s="3" t="s">
        <v>1613</v>
      </c>
      <c r="H727" s="10" t="s">
        <v>1614</v>
      </c>
      <c r="I727" s="23">
        <f>SUM(I724:I726)</f>
        <v>0</v>
      </c>
      <c r="J727" s="23">
        <f>SUM(J724:J726)</f>
        <v>0</v>
      </c>
      <c r="K727" s="13" t="s">
        <v>5606</v>
      </c>
      <c r="T727" s="12" t="s">
        <v>4538</v>
      </c>
    </row>
    <row r="728" spans="5:20" ht="12.95" customHeight="1" x14ac:dyDescent="0.2">
      <c r="E728" s="5" t="s">
        <v>5558</v>
      </c>
      <c r="G728" s="3" t="s">
        <v>1616</v>
      </c>
      <c r="H728" s="10" t="s">
        <v>1617</v>
      </c>
      <c r="I728" s="23">
        <f>+I722+I727</f>
        <v>0</v>
      </c>
      <c r="J728" s="23">
        <f>+J722+J727</f>
        <v>0</v>
      </c>
      <c r="K728" s="13" t="s">
        <v>5607</v>
      </c>
      <c r="T728" s="12" t="s">
        <v>4539</v>
      </c>
    </row>
    <row r="729" spans="5:20" ht="12.95" customHeight="1" x14ac:dyDescent="0.2">
      <c r="E729" s="5" t="s">
        <v>5558</v>
      </c>
      <c r="G729" s="7" t="s">
        <v>1619</v>
      </c>
      <c r="H729" s="8" t="s">
        <v>1620</v>
      </c>
      <c r="I729" s="21"/>
      <c r="J729" s="21"/>
      <c r="K729" s="12" t="s">
        <v>5608</v>
      </c>
      <c r="T729" s="12" t="s">
        <v>4540</v>
      </c>
    </row>
    <row r="730" spans="5:20" ht="12.95" customHeight="1" x14ac:dyDescent="0.2">
      <c r="E730" s="5" t="s">
        <v>5558</v>
      </c>
      <c r="G730" s="3" t="s">
        <v>1622</v>
      </c>
      <c r="H730" s="10" t="s">
        <v>1623</v>
      </c>
      <c r="I730" s="23">
        <f>+I703-(I728*$I$1)</f>
        <v>0</v>
      </c>
      <c r="J730" s="23">
        <f>+J703-(J728*$I$1)</f>
        <v>0</v>
      </c>
      <c r="K730" s="13" t="s">
        <v>5609</v>
      </c>
      <c r="T730" s="12" t="s">
        <v>4541</v>
      </c>
    </row>
    <row r="731" spans="5:20" ht="12.95" customHeight="1" x14ac:dyDescent="0.2">
      <c r="E731" s="5" t="s">
        <v>5558</v>
      </c>
      <c r="G731" s="5" t="s">
        <v>1625</v>
      </c>
      <c r="H731" s="9" t="s">
        <v>1626</v>
      </c>
      <c r="I731" s="22">
        <v>0</v>
      </c>
      <c r="J731" s="22">
        <v>0</v>
      </c>
      <c r="K731" s="12" t="s">
        <v>5610</v>
      </c>
      <c r="T731" s="12" t="s">
        <v>4542</v>
      </c>
    </row>
    <row r="732" spans="5:20" ht="12.95" customHeight="1" x14ac:dyDescent="0.2">
      <c r="E732" s="5" t="s">
        <v>5558</v>
      </c>
      <c r="G732" s="3" t="s">
        <v>1628</v>
      </c>
      <c r="H732" s="10" t="s">
        <v>1629</v>
      </c>
      <c r="I732" s="23">
        <f>+I730-(I731*$I$1)</f>
        <v>0</v>
      </c>
      <c r="J732" s="23">
        <f>+J730-(J731*$I$1)</f>
        <v>0</v>
      </c>
      <c r="K732" s="13" t="s">
        <v>5611</v>
      </c>
      <c r="T732" s="12" t="s">
        <v>4543</v>
      </c>
    </row>
    <row r="733" spans="5:20" ht="12.95" customHeight="1" x14ac:dyDescent="0.2">
      <c r="E733" s="5" t="s">
        <v>5558</v>
      </c>
      <c r="G733" s="5" t="s">
        <v>1631</v>
      </c>
      <c r="H733" s="9" t="s">
        <v>1632</v>
      </c>
      <c r="I733" s="22">
        <v>0</v>
      </c>
      <c r="J733" s="22">
        <v>0</v>
      </c>
      <c r="K733" s="12" t="s">
        <v>5612</v>
      </c>
      <c r="T733" s="12" t="s">
        <v>4544</v>
      </c>
    </row>
    <row r="734" spans="5:20" ht="12.95" customHeight="1" x14ac:dyDescent="0.2">
      <c r="E734" s="5" t="s">
        <v>5558</v>
      </c>
      <c r="G734" s="5" t="s">
        <v>1634</v>
      </c>
      <c r="H734" s="9" t="s">
        <v>1635</v>
      </c>
      <c r="I734" s="22">
        <v>0</v>
      </c>
      <c r="J734" s="22">
        <v>0</v>
      </c>
      <c r="K734" s="12" t="s">
        <v>5613</v>
      </c>
      <c r="T734" s="12" t="s">
        <v>4545</v>
      </c>
    </row>
    <row r="735" spans="5:20" ht="12.95" customHeight="1" x14ac:dyDescent="0.2">
      <c r="E735" s="5" t="s">
        <v>5558</v>
      </c>
      <c r="G735" s="3" t="s">
        <v>1637</v>
      </c>
      <c r="H735" s="10" t="s">
        <v>1638</v>
      </c>
      <c r="I735" s="23">
        <f>SUM(I732:I734)</f>
        <v>0</v>
      </c>
      <c r="J735" s="23">
        <f>SUM(J732:J734)</f>
        <v>0</v>
      </c>
      <c r="K735" s="13" t="s">
        <v>5614</v>
      </c>
      <c r="T735" s="12" t="s">
        <v>4546</v>
      </c>
    </row>
    <row r="736" spans="5:20" ht="12.95" customHeight="1" x14ac:dyDescent="0.2">
      <c r="E736" s="5" t="s">
        <v>5558</v>
      </c>
      <c r="G736" s="7" t="s">
        <v>1640</v>
      </c>
      <c r="H736" s="8" t="s">
        <v>1641</v>
      </c>
      <c r="I736" s="21"/>
      <c r="J736" s="21"/>
      <c r="K736" s="12" t="s">
        <v>5615</v>
      </c>
      <c r="T736" s="12" t="s">
        <v>4547</v>
      </c>
    </row>
    <row r="737" spans="4:20" ht="12.95" customHeight="1" x14ac:dyDescent="0.2">
      <c r="E737" s="5" t="s">
        <v>5558</v>
      </c>
      <c r="G737" s="5" t="s">
        <v>1643</v>
      </c>
      <c r="H737" s="9" t="s">
        <v>1644</v>
      </c>
      <c r="I737" s="22">
        <v>0</v>
      </c>
      <c r="J737" s="22">
        <v>0</v>
      </c>
      <c r="K737" s="12" t="s">
        <v>5616</v>
      </c>
      <c r="T737" s="12" t="s">
        <v>4548</v>
      </c>
    </row>
    <row r="738" spans="4:20" ht="12.95" customHeight="1" x14ac:dyDescent="0.2">
      <c r="E738" s="5" t="s">
        <v>5558</v>
      </c>
      <c r="G738" s="5" t="s">
        <v>1646</v>
      </c>
      <c r="H738" s="9" t="s">
        <v>1647</v>
      </c>
      <c r="I738" s="22">
        <v>0</v>
      </c>
      <c r="J738" s="22">
        <v>0</v>
      </c>
      <c r="K738" s="12" t="s">
        <v>5617</v>
      </c>
      <c r="T738" s="12" t="s">
        <v>4549</v>
      </c>
    </row>
    <row r="739" spans="4:20" ht="12.95" customHeight="1" x14ac:dyDescent="0.2">
      <c r="E739" s="5" t="s">
        <v>5558</v>
      </c>
      <c r="G739" s="5" t="s">
        <v>1649</v>
      </c>
      <c r="H739" s="9" t="s">
        <v>1650</v>
      </c>
      <c r="I739" s="22">
        <v>0</v>
      </c>
      <c r="J739" s="22">
        <v>0</v>
      </c>
      <c r="K739" s="12" t="s">
        <v>5618</v>
      </c>
      <c r="T739" s="12" t="s">
        <v>4550</v>
      </c>
    </row>
    <row r="740" spans="4:20" ht="12.95" customHeight="1" x14ac:dyDescent="0.2">
      <c r="E740" s="5" t="s">
        <v>5558</v>
      </c>
      <c r="G740" s="5" t="s">
        <v>1652</v>
      </c>
      <c r="H740" s="9" t="s">
        <v>1653</v>
      </c>
      <c r="I740" s="22">
        <v>0</v>
      </c>
      <c r="J740" s="22">
        <v>0</v>
      </c>
      <c r="K740" s="12" t="s">
        <v>5619</v>
      </c>
      <c r="T740" s="12" t="s">
        <v>4551</v>
      </c>
    </row>
    <row r="741" spans="4:20" ht="12.95" customHeight="1" x14ac:dyDescent="0.2">
      <c r="E741" s="5" t="s">
        <v>5558</v>
      </c>
      <c r="G741" s="5" t="s">
        <v>1655</v>
      </c>
      <c r="H741" s="9" t="s">
        <v>1656</v>
      </c>
      <c r="I741" s="22">
        <v>0</v>
      </c>
      <c r="J741" s="22">
        <v>0</v>
      </c>
      <c r="K741" s="12" t="s">
        <v>5620</v>
      </c>
      <c r="T741" s="12" t="s">
        <v>4552</v>
      </c>
    </row>
    <row r="742" spans="4:20" ht="12.95" customHeight="1" x14ac:dyDescent="0.2">
      <c r="E742" s="5" t="s">
        <v>5558</v>
      </c>
      <c r="G742" s="5" t="s">
        <v>1658</v>
      </c>
      <c r="H742" s="9" t="s">
        <v>1659</v>
      </c>
      <c r="I742" s="22">
        <v>0</v>
      </c>
      <c r="J742" s="22">
        <v>0</v>
      </c>
      <c r="K742" s="12" t="s">
        <v>5621</v>
      </c>
      <c r="T742" s="12" t="s">
        <v>4553</v>
      </c>
    </row>
    <row r="743" spans="4:20" ht="12.95" customHeight="1" x14ac:dyDescent="0.2">
      <c r="E743" s="5" t="s">
        <v>5558</v>
      </c>
      <c r="G743" s="5" t="s">
        <v>1661</v>
      </c>
      <c r="H743" s="9" t="s">
        <v>1662</v>
      </c>
      <c r="I743" s="22">
        <v>0</v>
      </c>
      <c r="J743" s="22">
        <v>0</v>
      </c>
      <c r="K743" s="12" t="s">
        <v>5622</v>
      </c>
      <c r="T743" s="12" t="s">
        <v>4554</v>
      </c>
    </row>
    <row r="744" spans="4:20" ht="12.95" customHeight="1" x14ac:dyDescent="0.2">
      <c r="E744" s="5" t="s">
        <v>5558</v>
      </c>
      <c r="G744" s="5" t="s">
        <v>1664</v>
      </c>
      <c r="H744" s="9" t="s">
        <v>1665</v>
      </c>
      <c r="I744" s="22">
        <v>0</v>
      </c>
      <c r="J744" s="22">
        <v>0</v>
      </c>
      <c r="K744" s="12" t="s">
        <v>5623</v>
      </c>
      <c r="T744" s="12" t="s">
        <v>4555</v>
      </c>
    </row>
    <row r="745" spans="4:20" ht="12.95" customHeight="1" x14ac:dyDescent="0.2">
      <c r="E745" s="5" t="s">
        <v>5558</v>
      </c>
      <c r="G745" s="5" t="s">
        <v>1667</v>
      </c>
      <c r="H745" s="9" t="s">
        <v>1668</v>
      </c>
      <c r="I745" s="22">
        <v>0</v>
      </c>
      <c r="J745" s="22">
        <v>0</v>
      </c>
      <c r="K745" s="12" t="s">
        <v>5624</v>
      </c>
      <c r="T745" s="12" t="s">
        <v>4556</v>
      </c>
    </row>
    <row r="746" spans="4:20" ht="12.95" customHeight="1" x14ac:dyDescent="0.2">
      <c r="E746" s="5" t="s">
        <v>5558</v>
      </c>
      <c r="G746" s="3" t="s">
        <v>1670</v>
      </c>
      <c r="H746" s="10" t="s">
        <v>1671</v>
      </c>
      <c r="I746" s="23">
        <f>+I735+SUM(I737:I745)</f>
        <v>0</v>
      </c>
      <c r="J746" s="23">
        <f>+J735+SUM(J737:J745)</f>
        <v>0</v>
      </c>
      <c r="K746" s="13" t="s">
        <v>5625</v>
      </c>
      <c r="T746" s="12" t="s">
        <v>4557</v>
      </c>
    </row>
    <row r="747" spans="4:20" ht="12.95" customHeight="1" x14ac:dyDescent="0.2">
      <c r="D747" s="5" t="s">
        <v>5626</v>
      </c>
      <c r="E747" s="5" t="s">
        <v>5627</v>
      </c>
      <c r="F747" s="18"/>
      <c r="G747" s="7" t="s">
        <v>4652</v>
      </c>
      <c r="H747" s="8" t="s">
        <v>4653</v>
      </c>
      <c r="I747" s="21"/>
      <c r="J747" s="21"/>
      <c r="K747" s="12" t="s">
        <v>5628</v>
      </c>
      <c r="T747" s="12" t="s">
        <v>4558</v>
      </c>
    </row>
    <row r="748" spans="4:20" ht="12.95" customHeight="1" x14ac:dyDescent="0.2">
      <c r="E748" s="5" t="s">
        <v>5627</v>
      </c>
      <c r="G748" s="5" t="s">
        <v>4655</v>
      </c>
      <c r="H748" s="9" t="s">
        <v>4656</v>
      </c>
      <c r="I748" s="22">
        <v>0</v>
      </c>
      <c r="J748" s="22">
        <v>0</v>
      </c>
      <c r="K748" s="12" t="s">
        <v>5629</v>
      </c>
      <c r="T748" s="12" t="s">
        <v>4559</v>
      </c>
    </row>
    <row r="749" spans="4:20" ht="12.95" customHeight="1" x14ac:dyDescent="0.2">
      <c r="E749" s="5" t="s">
        <v>5627</v>
      </c>
      <c r="G749" s="5" t="s">
        <v>4658</v>
      </c>
      <c r="H749" s="9" t="s">
        <v>4659</v>
      </c>
      <c r="I749" s="22">
        <v>0</v>
      </c>
      <c r="J749" s="22">
        <v>0</v>
      </c>
      <c r="K749" s="12" t="s">
        <v>5630</v>
      </c>
      <c r="T749" s="12" t="s">
        <v>4560</v>
      </c>
    </row>
    <row r="750" spans="4:20" ht="12.95" customHeight="1" x14ac:dyDescent="0.2">
      <c r="E750" s="5" t="s">
        <v>5627</v>
      </c>
      <c r="G750" s="5" t="s">
        <v>4661</v>
      </c>
      <c r="H750" s="9" t="s">
        <v>4662</v>
      </c>
      <c r="I750" s="22">
        <v>0</v>
      </c>
      <c r="J750" s="22">
        <v>0</v>
      </c>
      <c r="K750" s="12" t="s">
        <v>5631</v>
      </c>
      <c r="T750" s="12" t="s">
        <v>4561</v>
      </c>
    </row>
    <row r="751" spans="4:20" ht="12.95" customHeight="1" x14ac:dyDescent="0.2">
      <c r="E751" s="5" t="s">
        <v>5627</v>
      </c>
      <c r="G751" s="5" t="s">
        <v>4664</v>
      </c>
      <c r="H751" s="9" t="s">
        <v>4665</v>
      </c>
      <c r="I751" s="22">
        <v>0</v>
      </c>
      <c r="J751" s="22">
        <v>0</v>
      </c>
      <c r="K751" s="12" t="s">
        <v>5632</v>
      </c>
      <c r="T751" s="12" t="s">
        <v>4562</v>
      </c>
    </row>
    <row r="752" spans="4:20" ht="12.95" customHeight="1" x14ac:dyDescent="0.2">
      <c r="E752" s="5" t="s">
        <v>5627</v>
      </c>
      <c r="G752" s="5" t="s">
        <v>4667</v>
      </c>
      <c r="H752" s="9" t="s">
        <v>4668</v>
      </c>
      <c r="I752" s="22">
        <v>0</v>
      </c>
      <c r="J752" s="22">
        <v>0</v>
      </c>
      <c r="K752" s="12" t="s">
        <v>5633</v>
      </c>
      <c r="T752" s="12" t="s">
        <v>4563</v>
      </c>
    </row>
    <row r="753" spans="5:20" ht="12.95" customHeight="1" x14ac:dyDescent="0.2">
      <c r="E753" s="5" t="s">
        <v>5627</v>
      </c>
      <c r="G753" s="5" t="s">
        <v>4670</v>
      </c>
      <c r="H753" s="9" t="s">
        <v>4671</v>
      </c>
      <c r="I753" s="22">
        <v>0</v>
      </c>
      <c r="J753" s="22">
        <v>0</v>
      </c>
      <c r="K753" s="12" t="s">
        <v>5634</v>
      </c>
      <c r="T753" s="12" t="s">
        <v>4564</v>
      </c>
    </row>
    <row r="754" spans="5:20" ht="12.95" customHeight="1" x14ac:dyDescent="0.2">
      <c r="E754" s="5" t="s">
        <v>5627</v>
      </c>
      <c r="G754" s="5" t="s">
        <v>4673</v>
      </c>
      <c r="H754" s="9" t="s">
        <v>4674</v>
      </c>
      <c r="I754" s="22">
        <v>0</v>
      </c>
      <c r="J754" s="22">
        <v>0</v>
      </c>
      <c r="K754" s="12" t="s">
        <v>5635</v>
      </c>
      <c r="T754" s="12" t="s">
        <v>4565</v>
      </c>
    </row>
    <row r="755" spans="5:20" ht="12.95" customHeight="1" x14ac:dyDescent="0.2">
      <c r="E755" s="5" t="s">
        <v>5627</v>
      </c>
      <c r="G755" s="5" t="s">
        <v>4676</v>
      </c>
      <c r="H755" s="9" t="s">
        <v>4677</v>
      </c>
      <c r="I755" s="22">
        <v>0</v>
      </c>
      <c r="J755" s="22">
        <v>0</v>
      </c>
      <c r="K755" s="12" t="s">
        <v>5636</v>
      </c>
      <c r="T755" s="12" t="s">
        <v>4566</v>
      </c>
    </row>
    <row r="756" spans="5:20" ht="12.95" customHeight="1" x14ac:dyDescent="0.2">
      <c r="E756" s="5" t="s">
        <v>5627</v>
      </c>
      <c r="G756" s="5" t="s">
        <v>4679</v>
      </c>
      <c r="H756" s="9" t="s">
        <v>4680</v>
      </c>
      <c r="I756" s="22">
        <v>0</v>
      </c>
      <c r="J756" s="22">
        <v>0</v>
      </c>
      <c r="K756" s="12" t="s">
        <v>5637</v>
      </c>
      <c r="T756" s="12" t="s">
        <v>4567</v>
      </c>
    </row>
    <row r="757" spans="5:20" ht="12.95" customHeight="1" x14ac:dyDescent="0.2">
      <c r="E757" s="5" t="s">
        <v>5627</v>
      </c>
      <c r="G757" s="5" t="s">
        <v>4682</v>
      </c>
      <c r="H757" s="9" t="s">
        <v>4683</v>
      </c>
      <c r="I757" s="22">
        <v>0</v>
      </c>
      <c r="J757" s="22">
        <v>0</v>
      </c>
      <c r="K757" s="12" t="s">
        <v>5638</v>
      </c>
      <c r="T757" s="12" t="s">
        <v>4568</v>
      </c>
    </row>
    <row r="758" spans="5:20" ht="12.95" customHeight="1" x14ac:dyDescent="0.2">
      <c r="E758" s="5" t="s">
        <v>5627</v>
      </c>
      <c r="G758" s="5" t="s">
        <v>4685</v>
      </c>
      <c r="H758" s="9" t="s">
        <v>4686</v>
      </c>
      <c r="I758" s="22">
        <v>0</v>
      </c>
      <c r="J758" s="22">
        <v>0</v>
      </c>
      <c r="K758" s="12" t="s">
        <v>5639</v>
      </c>
      <c r="T758" s="12" t="s">
        <v>4569</v>
      </c>
    </row>
    <row r="759" spans="5:20" ht="12.95" customHeight="1" x14ac:dyDescent="0.2">
      <c r="E759" s="5" t="s">
        <v>5627</v>
      </c>
      <c r="G759" s="5" t="s">
        <v>4688</v>
      </c>
      <c r="H759" s="9" t="s">
        <v>4689</v>
      </c>
      <c r="I759" s="22">
        <v>0</v>
      </c>
      <c r="J759" s="22">
        <v>0</v>
      </c>
      <c r="K759" s="12" t="s">
        <v>5640</v>
      </c>
      <c r="T759" s="12" t="s">
        <v>4570</v>
      </c>
    </row>
    <row r="760" spans="5:20" ht="12.95" customHeight="1" x14ac:dyDescent="0.2">
      <c r="E760" s="5" t="s">
        <v>5627</v>
      </c>
      <c r="G760" s="5" t="s">
        <v>4691</v>
      </c>
      <c r="H760" s="9" t="s">
        <v>4692</v>
      </c>
      <c r="I760" s="22">
        <v>0</v>
      </c>
      <c r="J760" s="22">
        <v>0</v>
      </c>
      <c r="K760" s="12" t="s">
        <v>5641</v>
      </c>
      <c r="T760" s="12" t="s">
        <v>4571</v>
      </c>
    </row>
    <row r="761" spans="5:20" ht="12.95" customHeight="1" x14ac:dyDescent="0.2">
      <c r="E761" s="5" t="s">
        <v>5627</v>
      </c>
      <c r="G761" s="5" t="s">
        <v>4694</v>
      </c>
      <c r="H761" s="9" t="s">
        <v>4695</v>
      </c>
      <c r="I761" s="22">
        <v>0</v>
      </c>
      <c r="J761" s="22">
        <v>0</v>
      </c>
      <c r="K761" s="12" t="s">
        <v>5642</v>
      </c>
      <c r="T761" s="12" t="s">
        <v>4572</v>
      </c>
    </row>
    <row r="762" spans="5:20" ht="12.95" customHeight="1" x14ac:dyDescent="0.2">
      <c r="E762" s="5" t="s">
        <v>5627</v>
      </c>
      <c r="G762" s="3" t="s">
        <v>4697</v>
      </c>
      <c r="H762" s="10" t="s">
        <v>4698</v>
      </c>
      <c r="I762" s="23">
        <f>SUM(I748:I761)</f>
        <v>0</v>
      </c>
      <c r="J762" s="23">
        <f>SUM(J748:J761)</f>
        <v>0</v>
      </c>
      <c r="K762" s="13" t="s">
        <v>5643</v>
      </c>
      <c r="T762" s="12" t="s">
        <v>4573</v>
      </c>
    </row>
    <row r="763" spans="5:20" ht="12.95" customHeight="1" x14ac:dyDescent="0.2">
      <c r="E763" s="5" t="s">
        <v>5627</v>
      </c>
      <c r="G763" s="5" t="s">
        <v>4700</v>
      </c>
      <c r="H763" s="9" t="s">
        <v>4701</v>
      </c>
      <c r="I763" s="22">
        <v>0</v>
      </c>
      <c r="J763" s="22">
        <v>0</v>
      </c>
      <c r="K763" s="12" t="s">
        <v>5644</v>
      </c>
      <c r="T763" s="12" t="s">
        <v>4574</v>
      </c>
    </row>
    <row r="764" spans="5:20" ht="12.95" customHeight="1" x14ac:dyDescent="0.2">
      <c r="E764" s="5" t="s">
        <v>5627</v>
      </c>
      <c r="G764" s="3" t="s">
        <v>4703</v>
      </c>
      <c r="H764" s="10" t="s">
        <v>4704</v>
      </c>
      <c r="I764" s="23">
        <f>+I762-(I763*$I$1)</f>
        <v>0</v>
      </c>
      <c r="J764" s="23">
        <f>+J762-(J763*$I$1)</f>
        <v>0</v>
      </c>
      <c r="K764" s="13" t="s">
        <v>5645</v>
      </c>
      <c r="T764" s="12" t="s">
        <v>4575</v>
      </c>
    </row>
    <row r="765" spans="5:20" ht="12.95" customHeight="1" x14ac:dyDescent="0.2">
      <c r="E765" s="5" t="s">
        <v>5627</v>
      </c>
      <c r="G765" s="7" t="s">
        <v>4706</v>
      </c>
      <c r="H765" s="8" t="s">
        <v>4707</v>
      </c>
      <c r="I765" s="21"/>
      <c r="J765" s="21"/>
      <c r="K765" s="12" t="s">
        <v>5646</v>
      </c>
      <c r="T765" s="12" t="s">
        <v>4576</v>
      </c>
    </row>
    <row r="766" spans="5:20" ht="12.95" customHeight="1" x14ac:dyDescent="0.2">
      <c r="E766" s="5" t="s">
        <v>5627</v>
      </c>
      <c r="G766" s="5" t="s">
        <v>4709</v>
      </c>
      <c r="H766" s="9" t="s">
        <v>4710</v>
      </c>
      <c r="I766" s="22">
        <v>0</v>
      </c>
      <c r="J766" s="22">
        <v>0</v>
      </c>
      <c r="K766" s="12" t="s">
        <v>761</v>
      </c>
      <c r="T766" s="12" t="s">
        <v>4577</v>
      </c>
    </row>
    <row r="767" spans="5:20" ht="12.95" customHeight="1" x14ac:dyDescent="0.2">
      <c r="E767" s="5" t="s">
        <v>5627</v>
      </c>
      <c r="G767" s="5" t="s">
        <v>4712</v>
      </c>
      <c r="H767" s="9" t="s">
        <v>1533</v>
      </c>
      <c r="I767" s="22">
        <v>0</v>
      </c>
      <c r="J767" s="22">
        <v>0</v>
      </c>
      <c r="K767" s="12" t="s">
        <v>762</v>
      </c>
      <c r="T767" s="12" t="s">
        <v>4578</v>
      </c>
    </row>
    <row r="768" spans="5:20" ht="12.95" customHeight="1" x14ac:dyDescent="0.2">
      <c r="E768" s="5" t="s">
        <v>5627</v>
      </c>
      <c r="G768" s="5" t="s">
        <v>1535</v>
      </c>
      <c r="H768" s="9" t="s">
        <v>1536</v>
      </c>
      <c r="I768" s="22">
        <v>0</v>
      </c>
      <c r="J768" s="22">
        <v>0</v>
      </c>
      <c r="K768" s="12" t="s">
        <v>763</v>
      </c>
      <c r="T768" s="12" t="s">
        <v>4579</v>
      </c>
    </row>
    <row r="769" spans="5:20" ht="12.95" customHeight="1" x14ac:dyDescent="0.2">
      <c r="E769" s="5" t="s">
        <v>5627</v>
      </c>
      <c r="G769" s="3" t="s">
        <v>1538</v>
      </c>
      <c r="H769" s="10" t="s">
        <v>1539</v>
      </c>
      <c r="I769" s="23">
        <f>SUM(I766:I768)</f>
        <v>0</v>
      </c>
      <c r="J769" s="23">
        <f>SUM(J766:J768)</f>
        <v>0</v>
      </c>
      <c r="K769" s="13" t="s">
        <v>764</v>
      </c>
      <c r="T769" s="12" t="s">
        <v>4580</v>
      </c>
    </row>
    <row r="770" spans="5:20" ht="12.95" customHeight="1" x14ac:dyDescent="0.2">
      <c r="E770" s="5" t="s">
        <v>5627</v>
      </c>
      <c r="G770" s="3" t="s">
        <v>1541</v>
      </c>
      <c r="H770" s="10" t="s">
        <v>1542</v>
      </c>
      <c r="I770" s="23">
        <f>+I764+I769</f>
        <v>0</v>
      </c>
      <c r="J770" s="23">
        <f>+J764+J769</f>
        <v>0</v>
      </c>
      <c r="K770" s="13" t="s">
        <v>765</v>
      </c>
      <c r="T770" s="12" t="s">
        <v>4581</v>
      </c>
    </row>
    <row r="771" spans="5:20" ht="12.95" customHeight="1" x14ac:dyDescent="0.2">
      <c r="E771" s="5" t="s">
        <v>5627</v>
      </c>
      <c r="G771" s="7" t="s">
        <v>1544</v>
      </c>
      <c r="H771" s="8" t="s">
        <v>1545</v>
      </c>
      <c r="I771" s="21"/>
      <c r="J771" s="21"/>
      <c r="K771" s="12" t="s">
        <v>766</v>
      </c>
      <c r="T771" s="12" t="s">
        <v>4582</v>
      </c>
    </row>
    <row r="772" spans="5:20" ht="12.95" customHeight="1" x14ac:dyDescent="0.2">
      <c r="E772" s="5" t="s">
        <v>5627</v>
      </c>
      <c r="G772" s="5" t="s">
        <v>1547</v>
      </c>
      <c r="H772" s="9" t="s">
        <v>1548</v>
      </c>
      <c r="I772" s="22">
        <v>0</v>
      </c>
      <c r="J772" s="22">
        <v>0</v>
      </c>
      <c r="K772" s="12" t="s">
        <v>767</v>
      </c>
      <c r="T772" s="12" t="s">
        <v>4583</v>
      </c>
    </row>
    <row r="773" spans="5:20" ht="12.95" customHeight="1" x14ac:dyDescent="0.2">
      <c r="E773" s="5" t="s">
        <v>5627</v>
      </c>
      <c r="G773" s="5" t="s">
        <v>1550</v>
      </c>
      <c r="H773" s="9" t="s">
        <v>1551</v>
      </c>
      <c r="I773" s="22">
        <v>0</v>
      </c>
      <c r="J773" s="22">
        <v>0</v>
      </c>
      <c r="K773" s="12" t="s">
        <v>768</v>
      </c>
      <c r="T773" s="12" t="s">
        <v>4584</v>
      </c>
    </row>
    <row r="774" spans="5:20" ht="12.95" customHeight="1" x14ac:dyDescent="0.2">
      <c r="E774" s="5" t="s">
        <v>5627</v>
      </c>
      <c r="G774" s="5" t="s">
        <v>1553</v>
      </c>
      <c r="H774" s="9" t="s">
        <v>1554</v>
      </c>
      <c r="I774" s="22">
        <v>0</v>
      </c>
      <c r="J774" s="22">
        <v>0</v>
      </c>
      <c r="K774" s="12" t="s">
        <v>769</v>
      </c>
      <c r="T774" s="12" t="s">
        <v>4585</v>
      </c>
    </row>
    <row r="775" spans="5:20" ht="12.95" customHeight="1" x14ac:dyDescent="0.2">
      <c r="E775" s="5" t="s">
        <v>5627</v>
      </c>
      <c r="G775" s="5" t="s">
        <v>1556</v>
      </c>
      <c r="H775" s="9" t="s">
        <v>1557</v>
      </c>
      <c r="I775" s="22">
        <v>0</v>
      </c>
      <c r="J775" s="22">
        <v>0</v>
      </c>
      <c r="K775" s="12" t="s">
        <v>770</v>
      </c>
      <c r="T775" s="12" t="s">
        <v>4586</v>
      </c>
    </row>
    <row r="776" spans="5:20" ht="12.95" customHeight="1" x14ac:dyDescent="0.2">
      <c r="E776" s="5" t="s">
        <v>5627</v>
      </c>
      <c r="G776" s="5" t="s">
        <v>1559</v>
      </c>
      <c r="H776" s="9" t="s">
        <v>1560</v>
      </c>
      <c r="I776" s="22">
        <v>0</v>
      </c>
      <c r="J776" s="22">
        <v>0</v>
      </c>
      <c r="K776" s="12" t="s">
        <v>771</v>
      </c>
      <c r="T776" s="12" t="s">
        <v>4587</v>
      </c>
    </row>
    <row r="777" spans="5:20" ht="12.95" customHeight="1" x14ac:dyDescent="0.2">
      <c r="E777" s="5" t="s">
        <v>5627</v>
      </c>
      <c r="G777" s="5" t="s">
        <v>1562</v>
      </c>
      <c r="H777" s="9" t="s">
        <v>1563</v>
      </c>
      <c r="I777" s="22">
        <v>0</v>
      </c>
      <c r="J777" s="22">
        <v>0</v>
      </c>
      <c r="K777" s="12" t="s">
        <v>772</v>
      </c>
      <c r="T777" s="12" t="s">
        <v>4588</v>
      </c>
    </row>
    <row r="778" spans="5:20" ht="12.95" customHeight="1" x14ac:dyDescent="0.2">
      <c r="E778" s="5" t="s">
        <v>5627</v>
      </c>
      <c r="G778" s="5" t="s">
        <v>1565</v>
      </c>
      <c r="H778" s="9" t="s">
        <v>1566</v>
      </c>
      <c r="I778" s="22">
        <v>0</v>
      </c>
      <c r="J778" s="22">
        <v>0</v>
      </c>
      <c r="K778" s="12" t="s">
        <v>773</v>
      </c>
      <c r="T778" s="12" t="s">
        <v>4589</v>
      </c>
    </row>
    <row r="779" spans="5:20" ht="12.95" customHeight="1" x14ac:dyDescent="0.2">
      <c r="E779" s="5" t="s">
        <v>5627</v>
      </c>
      <c r="G779" s="5" t="s">
        <v>1568</v>
      </c>
      <c r="H779" s="9" t="s">
        <v>1569</v>
      </c>
      <c r="I779" s="22">
        <v>0</v>
      </c>
      <c r="J779" s="22">
        <v>0</v>
      </c>
      <c r="K779" s="12" t="s">
        <v>774</v>
      </c>
      <c r="T779" s="12" t="s">
        <v>4590</v>
      </c>
    </row>
    <row r="780" spans="5:20" ht="12.95" customHeight="1" x14ac:dyDescent="0.2">
      <c r="E780" s="5" t="s">
        <v>5627</v>
      </c>
      <c r="G780" s="5" t="s">
        <v>1571</v>
      </c>
      <c r="H780" s="9" t="s">
        <v>1572</v>
      </c>
      <c r="I780" s="22">
        <v>0</v>
      </c>
      <c r="J780" s="22">
        <v>0</v>
      </c>
      <c r="K780" s="12" t="s">
        <v>775</v>
      </c>
      <c r="T780" s="12" t="s">
        <v>4591</v>
      </c>
    </row>
    <row r="781" spans="5:20" ht="12.95" customHeight="1" x14ac:dyDescent="0.2">
      <c r="E781" s="5" t="s">
        <v>5627</v>
      </c>
      <c r="G781" s="5" t="s">
        <v>1574</v>
      </c>
      <c r="H781" s="9" t="s">
        <v>1575</v>
      </c>
      <c r="I781" s="22">
        <v>0</v>
      </c>
      <c r="J781" s="22">
        <v>0</v>
      </c>
      <c r="K781" s="12" t="s">
        <v>776</v>
      </c>
      <c r="T781" s="12" t="s">
        <v>4592</v>
      </c>
    </row>
    <row r="782" spans="5:20" ht="12.95" customHeight="1" x14ac:dyDescent="0.2">
      <c r="E782" s="5" t="s">
        <v>5627</v>
      </c>
      <c r="G782" s="5" t="s">
        <v>1577</v>
      </c>
      <c r="H782" s="9" t="s">
        <v>1578</v>
      </c>
      <c r="I782" s="22">
        <v>0</v>
      </c>
      <c r="J782" s="22">
        <v>0</v>
      </c>
      <c r="K782" s="12" t="s">
        <v>777</v>
      </c>
      <c r="T782" s="12" t="s">
        <v>4593</v>
      </c>
    </row>
    <row r="783" spans="5:20" ht="12.95" customHeight="1" x14ac:dyDescent="0.2">
      <c r="E783" s="5" t="s">
        <v>5627</v>
      </c>
      <c r="G783" s="5" t="s">
        <v>1580</v>
      </c>
      <c r="H783" s="9" t="s">
        <v>1581</v>
      </c>
      <c r="I783" s="22">
        <v>0</v>
      </c>
      <c r="J783" s="22">
        <v>0</v>
      </c>
      <c r="K783" s="12" t="s">
        <v>778</v>
      </c>
      <c r="T783" s="12" t="s">
        <v>4594</v>
      </c>
    </row>
    <row r="784" spans="5:20" ht="12.95" customHeight="1" x14ac:dyDescent="0.2">
      <c r="E784" s="5" t="s">
        <v>5627</v>
      </c>
      <c r="G784" s="5" t="s">
        <v>1583</v>
      </c>
      <c r="H784" s="9" t="s">
        <v>1584</v>
      </c>
      <c r="I784" s="22">
        <v>0</v>
      </c>
      <c r="J784" s="22">
        <v>0</v>
      </c>
      <c r="K784" s="12" t="s">
        <v>779</v>
      </c>
      <c r="T784" s="12" t="s">
        <v>4595</v>
      </c>
    </row>
    <row r="785" spans="5:20" ht="12.95" customHeight="1" x14ac:dyDescent="0.2">
      <c r="E785" s="5" t="s">
        <v>5627</v>
      </c>
      <c r="G785" s="5" t="s">
        <v>1586</v>
      </c>
      <c r="H785" s="9" t="s">
        <v>1587</v>
      </c>
      <c r="I785" s="22">
        <v>0</v>
      </c>
      <c r="J785" s="22">
        <v>0</v>
      </c>
      <c r="K785" s="12" t="s">
        <v>780</v>
      </c>
      <c r="T785" s="12" t="s">
        <v>4596</v>
      </c>
    </row>
    <row r="786" spans="5:20" ht="12.95" customHeight="1" x14ac:dyDescent="0.2">
      <c r="E786" s="5" t="s">
        <v>5627</v>
      </c>
      <c r="G786" s="5" t="s">
        <v>1589</v>
      </c>
      <c r="H786" s="9" t="s">
        <v>1590</v>
      </c>
      <c r="I786" s="22">
        <v>0</v>
      </c>
      <c r="J786" s="22">
        <v>0</v>
      </c>
      <c r="K786" s="12" t="s">
        <v>781</v>
      </c>
      <c r="T786" s="12" t="s">
        <v>4597</v>
      </c>
    </row>
    <row r="787" spans="5:20" ht="12.95" customHeight="1" x14ac:dyDescent="0.2">
      <c r="E787" s="5" t="s">
        <v>5627</v>
      </c>
      <c r="G787" s="5" t="s">
        <v>1592</v>
      </c>
      <c r="H787" s="9" t="s">
        <v>1593</v>
      </c>
      <c r="I787" s="22">
        <v>0</v>
      </c>
      <c r="J787" s="22">
        <v>0</v>
      </c>
      <c r="K787" s="12" t="s">
        <v>782</v>
      </c>
      <c r="T787" s="12" t="s">
        <v>4598</v>
      </c>
    </row>
    <row r="788" spans="5:20" ht="12.95" customHeight="1" x14ac:dyDescent="0.2">
      <c r="E788" s="5" t="s">
        <v>5627</v>
      </c>
      <c r="G788" s="5" t="s">
        <v>1595</v>
      </c>
      <c r="H788" s="9" t="s">
        <v>1596</v>
      </c>
      <c r="I788" s="22">
        <v>0</v>
      </c>
      <c r="J788" s="22">
        <v>0</v>
      </c>
      <c r="K788" s="12" t="s">
        <v>783</v>
      </c>
      <c r="T788" s="12" t="s">
        <v>4599</v>
      </c>
    </row>
    <row r="789" spans="5:20" ht="12.95" customHeight="1" x14ac:dyDescent="0.2">
      <c r="E789" s="5" t="s">
        <v>5627</v>
      </c>
      <c r="G789" s="3" t="s">
        <v>1598</v>
      </c>
      <c r="H789" s="10" t="s">
        <v>1599</v>
      </c>
      <c r="I789" s="23">
        <f>SUM(I772:I788)</f>
        <v>0</v>
      </c>
      <c r="J789" s="23">
        <f>SUM(J772:J788)</f>
        <v>0</v>
      </c>
      <c r="K789" s="13" t="s">
        <v>784</v>
      </c>
      <c r="T789" s="12" t="s">
        <v>4600</v>
      </c>
    </row>
    <row r="790" spans="5:20" ht="12.95" customHeight="1" x14ac:dyDescent="0.2">
      <c r="E790" s="5" t="s">
        <v>5627</v>
      </c>
      <c r="G790" s="7" t="s">
        <v>1601</v>
      </c>
      <c r="H790" s="8" t="s">
        <v>1602</v>
      </c>
      <c r="I790" s="21"/>
      <c r="J790" s="21"/>
      <c r="K790" s="12" t="s">
        <v>785</v>
      </c>
      <c r="T790" s="12" t="s">
        <v>4601</v>
      </c>
    </row>
    <row r="791" spans="5:20" ht="12.95" customHeight="1" x14ac:dyDescent="0.2">
      <c r="E791" s="5" t="s">
        <v>5627</v>
      </c>
      <c r="G791" s="5" t="s">
        <v>1604</v>
      </c>
      <c r="H791" s="9" t="s">
        <v>1605</v>
      </c>
      <c r="I791" s="22">
        <v>0</v>
      </c>
      <c r="J791" s="22">
        <v>0</v>
      </c>
      <c r="K791" s="12" t="s">
        <v>786</v>
      </c>
      <c r="T791" s="12" t="s">
        <v>4602</v>
      </c>
    </row>
    <row r="792" spans="5:20" ht="12.95" customHeight="1" x14ac:dyDescent="0.2">
      <c r="E792" s="5" t="s">
        <v>5627</v>
      </c>
      <c r="G792" s="5" t="s">
        <v>1607</v>
      </c>
      <c r="H792" s="9" t="s">
        <v>1608</v>
      </c>
      <c r="I792" s="22">
        <v>0</v>
      </c>
      <c r="J792" s="22">
        <v>0</v>
      </c>
      <c r="K792" s="12" t="s">
        <v>787</v>
      </c>
      <c r="T792" s="12" t="s">
        <v>4603</v>
      </c>
    </row>
    <row r="793" spans="5:20" ht="12.95" customHeight="1" x14ac:dyDescent="0.2">
      <c r="E793" s="5" t="s">
        <v>5627</v>
      </c>
      <c r="G793" s="5" t="s">
        <v>1610</v>
      </c>
      <c r="H793" s="9" t="s">
        <v>1611</v>
      </c>
      <c r="I793" s="22">
        <v>0</v>
      </c>
      <c r="J793" s="22">
        <v>0</v>
      </c>
      <c r="K793" s="12" t="s">
        <v>788</v>
      </c>
      <c r="T793" s="12" t="s">
        <v>4604</v>
      </c>
    </row>
    <row r="794" spans="5:20" ht="12.95" customHeight="1" x14ac:dyDescent="0.2">
      <c r="E794" s="5" t="s">
        <v>5627</v>
      </c>
      <c r="G794" s="3" t="s">
        <v>1613</v>
      </c>
      <c r="H794" s="10" t="s">
        <v>1614</v>
      </c>
      <c r="I794" s="23">
        <f>SUM(I791:I793)</f>
        <v>0</v>
      </c>
      <c r="J794" s="23">
        <f>SUM(J791:J793)</f>
        <v>0</v>
      </c>
      <c r="K794" s="13" t="s">
        <v>789</v>
      </c>
      <c r="T794" s="12" t="s">
        <v>4605</v>
      </c>
    </row>
    <row r="795" spans="5:20" ht="12.95" customHeight="1" x14ac:dyDescent="0.2">
      <c r="E795" s="5" t="s">
        <v>5627</v>
      </c>
      <c r="G795" s="3" t="s">
        <v>1616</v>
      </c>
      <c r="H795" s="10" t="s">
        <v>1617</v>
      </c>
      <c r="I795" s="23">
        <f>+I789+I794</f>
        <v>0</v>
      </c>
      <c r="J795" s="23">
        <f>+J789+J794</f>
        <v>0</v>
      </c>
      <c r="K795" s="13" t="s">
        <v>790</v>
      </c>
      <c r="T795" s="12" t="s">
        <v>4606</v>
      </c>
    </row>
    <row r="796" spans="5:20" ht="12.95" customHeight="1" x14ac:dyDescent="0.2">
      <c r="E796" s="5" t="s">
        <v>5627</v>
      </c>
      <c r="G796" s="7" t="s">
        <v>1619</v>
      </c>
      <c r="H796" s="8" t="s">
        <v>1620</v>
      </c>
      <c r="I796" s="21"/>
      <c r="J796" s="21"/>
      <c r="K796" s="12" t="s">
        <v>791</v>
      </c>
      <c r="T796" s="12" t="s">
        <v>4607</v>
      </c>
    </row>
    <row r="797" spans="5:20" ht="12.95" customHeight="1" x14ac:dyDescent="0.2">
      <c r="E797" s="5" t="s">
        <v>5627</v>
      </c>
      <c r="G797" s="3" t="s">
        <v>1622</v>
      </c>
      <c r="H797" s="10" t="s">
        <v>1623</v>
      </c>
      <c r="I797" s="23">
        <f>+I770-(I795*$I$1)</f>
        <v>0</v>
      </c>
      <c r="J797" s="23">
        <f>+J770-(J795*$I$1)</f>
        <v>0</v>
      </c>
      <c r="K797" s="13" t="s">
        <v>792</v>
      </c>
      <c r="T797" s="12" t="s">
        <v>4608</v>
      </c>
    </row>
    <row r="798" spans="5:20" ht="12.95" customHeight="1" x14ac:dyDescent="0.2">
      <c r="E798" s="5" t="s">
        <v>5627</v>
      </c>
      <c r="G798" s="5" t="s">
        <v>1625</v>
      </c>
      <c r="H798" s="9" t="s">
        <v>1626</v>
      </c>
      <c r="I798" s="22">
        <v>0</v>
      </c>
      <c r="J798" s="22">
        <v>0</v>
      </c>
      <c r="K798" s="12" t="s">
        <v>793</v>
      </c>
      <c r="T798" s="12" t="s">
        <v>4609</v>
      </c>
    </row>
    <row r="799" spans="5:20" ht="12.95" customHeight="1" x14ac:dyDescent="0.2">
      <c r="E799" s="5" t="s">
        <v>5627</v>
      </c>
      <c r="G799" s="3" t="s">
        <v>1628</v>
      </c>
      <c r="H799" s="10" t="s">
        <v>1629</v>
      </c>
      <c r="I799" s="23">
        <f>+I797-(I798*$I$1)</f>
        <v>0</v>
      </c>
      <c r="J799" s="23">
        <f>+J797-(J798*$I$1)</f>
        <v>0</v>
      </c>
      <c r="K799" s="13" t="s">
        <v>794</v>
      </c>
      <c r="T799" s="12" t="s">
        <v>4610</v>
      </c>
    </row>
    <row r="800" spans="5:20" ht="12.95" customHeight="1" x14ac:dyDescent="0.2">
      <c r="E800" s="5" t="s">
        <v>5627</v>
      </c>
      <c r="G800" s="5" t="s">
        <v>1631</v>
      </c>
      <c r="H800" s="9" t="s">
        <v>1632</v>
      </c>
      <c r="I800" s="22">
        <v>0</v>
      </c>
      <c r="J800" s="22">
        <v>0</v>
      </c>
      <c r="K800" s="12" t="s">
        <v>795</v>
      </c>
      <c r="T800" s="12" t="s">
        <v>4611</v>
      </c>
    </row>
    <row r="801" spans="4:20" ht="12.95" customHeight="1" x14ac:dyDescent="0.2">
      <c r="E801" s="5" t="s">
        <v>5627</v>
      </c>
      <c r="G801" s="5" t="s">
        <v>1634</v>
      </c>
      <c r="H801" s="9" t="s">
        <v>1635</v>
      </c>
      <c r="I801" s="22">
        <v>0</v>
      </c>
      <c r="J801" s="22">
        <v>0</v>
      </c>
      <c r="K801" s="12" t="s">
        <v>796</v>
      </c>
      <c r="T801" s="12" t="s">
        <v>4612</v>
      </c>
    </row>
    <row r="802" spans="4:20" ht="12.95" customHeight="1" x14ac:dyDescent="0.2">
      <c r="E802" s="5" t="s">
        <v>5627</v>
      </c>
      <c r="G802" s="3" t="s">
        <v>1637</v>
      </c>
      <c r="H802" s="10" t="s">
        <v>1638</v>
      </c>
      <c r="I802" s="23">
        <f>SUM(I799:I801)</f>
        <v>0</v>
      </c>
      <c r="J802" s="23">
        <f>SUM(J799:J801)</f>
        <v>0</v>
      </c>
      <c r="K802" s="13" t="s">
        <v>797</v>
      </c>
      <c r="T802" s="12" t="s">
        <v>4613</v>
      </c>
    </row>
    <row r="803" spans="4:20" ht="12.95" customHeight="1" x14ac:dyDescent="0.2">
      <c r="E803" s="5" t="s">
        <v>5627</v>
      </c>
      <c r="G803" s="7" t="s">
        <v>1640</v>
      </c>
      <c r="H803" s="8" t="s">
        <v>1641</v>
      </c>
      <c r="I803" s="21"/>
      <c r="J803" s="21"/>
      <c r="K803" s="12" t="s">
        <v>798</v>
      </c>
      <c r="T803" s="12" t="s">
        <v>4614</v>
      </c>
    </row>
    <row r="804" spans="4:20" ht="12.95" customHeight="1" x14ac:dyDescent="0.2">
      <c r="E804" s="5" t="s">
        <v>5627</v>
      </c>
      <c r="G804" s="5" t="s">
        <v>1643</v>
      </c>
      <c r="H804" s="9" t="s">
        <v>1644</v>
      </c>
      <c r="I804" s="22">
        <v>0</v>
      </c>
      <c r="J804" s="22">
        <v>0</v>
      </c>
      <c r="K804" s="12" t="s">
        <v>799</v>
      </c>
      <c r="T804" s="12" t="s">
        <v>4615</v>
      </c>
    </row>
    <row r="805" spans="4:20" ht="12.95" customHeight="1" x14ac:dyDescent="0.2">
      <c r="E805" s="5" t="s">
        <v>5627</v>
      </c>
      <c r="G805" s="5" t="s">
        <v>1646</v>
      </c>
      <c r="H805" s="9" t="s">
        <v>1647</v>
      </c>
      <c r="I805" s="22">
        <v>0</v>
      </c>
      <c r="J805" s="22">
        <v>0</v>
      </c>
      <c r="K805" s="12" t="s">
        <v>800</v>
      </c>
      <c r="T805" s="12" t="s">
        <v>4616</v>
      </c>
    </row>
    <row r="806" spans="4:20" ht="12.95" customHeight="1" x14ac:dyDescent="0.2">
      <c r="E806" s="5" t="s">
        <v>5627</v>
      </c>
      <c r="G806" s="5" t="s">
        <v>1649</v>
      </c>
      <c r="H806" s="9" t="s">
        <v>1650</v>
      </c>
      <c r="I806" s="22">
        <v>0</v>
      </c>
      <c r="J806" s="22">
        <v>0</v>
      </c>
      <c r="K806" s="12" t="s">
        <v>801</v>
      </c>
      <c r="T806" s="12" t="s">
        <v>4617</v>
      </c>
    </row>
    <row r="807" spans="4:20" ht="12.95" customHeight="1" x14ac:dyDescent="0.2">
      <c r="E807" s="5" t="s">
        <v>5627</v>
      </c>
      <c r="G807" s="5" t="s">
        <v>1652</v>
      </c>
      <c r="H807" s="9" t="s">
        <v>1653</v>
      </c>
      <c r="I807" s="22">
        <v>0</v>
      </c>
      <c r="J807" s="22">
        <v>0</v>
      </c>
      <c r="K807" s="12" t="s">
        <v>802</v>
      </c>
      <c r="T807" s="12" t="s">
        <v>4618</v>
      </c>
    </row>
    <row r="808" spans="4:20" ht="12.95" customHeight="1" x14ac:dyDescent="0.2">
      <c r="E808" s="5" t="s">
        <v>5627</v>
      </c>
      <c r="G808" s="5" t="s">
        <v>1655</v>
      </c>
      <c r="H808" s="9" t="s">
        <v>1656</v>
      </c>
      <c r="I808" s="22">
        <v>0</v>
      </c>
      <c r="J808" s="22">
        <v>0</v>
      </c>
      <c r="K808" s="12" t="s">
        <v>803</v>
      </c>
      <c r="T808" s="12" t="s">
        <v>4619</v>
      </c>
    </row>
    <row r="809" spans="4:20" ht="12.95" customHeight="1" x14ac:dyDescent="0.2">
      <c r="E809" s="5" t="s">
        <v>5627</v>
      </c>
      <c r="G809" s="5" t="s">
        <v>1658</v>
      </c>
      <c r="H809" s="9" t="s">
        <v>1659</v>
      </c>
      <c r="I809" s="22">
        <v>0</v>
      </c>
      <c r="J809" s="22">
        <v>0</v>
      </c>
      <c r="K809" s="12" t="s">
        <v>804</v>
      </c>
      <c r="T809" s="12" t="s">
        <v>4620</v>
      </c>
    </row>
    <row r="810" spans="4:20" ht="12.95" customHeight="1" x14ac:dyDescent="0.2">
      <c r="E810" s="5" t="s">
        <v>5627</v>
      </c>
      <c r="G810" s="5" t="s">
        <v>1661</v>
      </c>
      <c r="H810" s="9" t="s">
        <v>1662</v>
      </c>
      <c r="I810" s="22">
        <v>0</v>
      </c>
      <c r="J810" s="22">
        <v>0</v>
      </c>
      <c r="K810" s="12" t="s">
        <v>805</v>
      </c>
      <c r="T810" s="12" t="s">
        <v>4621</v>
      </c>
    </row>
    <row r="811" spans="4:20" ht="12.95" customHeight="1" x14ac:dyDescent="0.2">
      <c r="E811" s="5" t="s">
        <v>5627</v>
      </c>
      <c r="G811" s="5" t="s">
        <v>1664</v>
      </c>
      <c r="H811" s="9" t="s">
        <v>1665</v>
      </c>
      <c r="I811" s="22">
        <v>0</v>
      </c>
      <c r="J811" s="22">
        <v>0</v>
      </c>
      <c r="K811" s="12" t="s">
        <v>806</v>
      </c>
      <c r="T811" s="12" t="s">
        <v>4622</v>
      </c>
    </row>
    <row r="812" spans="4:20" ht="12.95" customHeight="1" x14ac:dyDescent="0.2">
      <c r="E812" s="5" t="s">
        <v>5627</v>
      </c>
      <c r="G812" s="5" t="s">
        <v>1667</v>
      </c>
      <c r="H812" s="9" t="s">
        <v>1668</v>
      </c>
      <c r="I812" s="22">
        <v>0</v>
      </c>
      <c r="J812" s="22">
        <v>0</v>
      </c>
      <c r="K812" s="12" t="s">
        <v>807</v>
      </c>
      <c r="T812" s="12" t="s">
        <v>4623</v>
      </c>
    </row>
    <row r="813" spans="4:20" ht="12.95" customHeight="1" x14ac:dyDescent="0.2">
      <c r="E813" s="5" t="s">
        <v>5627</v>
      </c>
      <c r="G813" s="3" t="s">
        <v>1670</v>
      </c>
      <c r="H813" s="10" t="s">
        <v>1671</v>
      </c>
      <c r="I813" s="23">
        <f>+I802+SUM(I804:I812)</f>
        <v>0</v>
      </c>
      <c r="J813" s="23">
        <f>+J802+SUM(J804:J812)</f>
        <v>0</v>
      </c>
      <c r="K813" s="13" t="s">
        <v>808</v>
      </c>
      <c r="T813" s="12" t="s">
        <v>4624</v>
      </c>
    </row>
    <row r="814" spans="4:20" ht="12.95" customHeight="1" x14ac:dyDescent="0.2">
      <c r="D814" s="5" t="s">
        <v>809</v>
      </c>
      <c r="E814" s="5" t="s">
        <v>810</v>
      </c>
      <c r="F814" s="18"/>
      <c r="G814" s="7" t="s">
        <v>4652</v>
      </c>
      <c r="H814" s="8" t="s">
        <v>4653</v>
      </c>
      <c r="I814" s="21"/>
      <c r="J814" s="21"/>
      <c r="K814" s="12" t="s">
        <v>811</v>
      </c>
      <c r="T814" s="12" t="s">
        <v>4558</v>
      </c>
    </row>
    <row r="815" spans="4:20" ht="12.95" customHeight="1" x14ac:dyDescent="0.2">
      <c r="E815" s="5" t="s">
        <v>810</v>
      </c>
      <c r="G815" s="5" t="s">
        <v>4655</v>
      </c>
      <c r="H815" s="9" t="s">
        <v>4656</v>
      </c>
      <c r="I815" s="22">
        <v>0</v>
      </c>
      <c r="J815" s="22">
        <v>0</v>
      </c>
      <c r="K815" s="12" t="s">
        <v>812</v>
      </c>
      <c r="T815" s="12" t="s">
        <v>4559</v>
      </c>
    </row>
    <row r="816" spans="4:20" ht="12.95" customHeight="1" x14ac:dyDescent="0.2">
      <c r="E816" s="5" t="s">
        <v>810</v>
      </c>
      <c r="G816" s="5" t="s">
        <v>4658</v>
      </c>
      <c r="H816" s="9" t="s">
        <v>4659</v>
      </c>
      <c r="I816" s="22">
        <v>0</v>
      </c>
      <c r="J816" s="22">
        <v>0</v>
      </c>
      <c r="K816" s="12" t="s">
        <v>813</v>
      </c>
      <c r="T816" s="12" t="s">
        <v>4560</v>
      </c>
    </row>
    <row r="817" spans="5:20" ht="12.95" customHeight="1" x14ac:dyDescent="0.2">
      <c r="E817" s="5" t="s">
        <v>810</v>
      </c>
      <c r="G817" s="5" t="s">
        <v>4661</v>
      </c>
      <c r="H817" s="9" t="s">
        <v>4662</v>
      </c>
      <c r="I817" s="22">
        <v>0</v>
      </c>
      <c r="J817" s="22">
        <v>0</v>
      </c>
      <c r="K817" s="12" t="s">
        <v>814</v>
      </c>
      <c r="T817" s="12" t="s">
        <v>4561</v>
      </c>
    </row>
    <row r="818" spans="5:20" ht="12.95" customHeight="1" x14ac:dyDescent="0.2">
      <c r="E818" s="5" t="s">
        <v>810</v>
      </c>
      <c r="G818" s="5" t="s">
        <v>4664</v>
      </c>
      <c r="H818" s="9" t="s">
        <v>4665</v>
      </c>
      <c r="I818" s="22">
        <v>0</v>
      </c>
      <c r="J818" s="22">
        <v>0</v>
      </c>
      <c r="K818" s="12" t="s">
        <v>815</v>
      </c>
      <c r="T818" s="12" t="s">
        <v>4562</v>
      </c>
    </row>
    <row r="819" spans="5:20" ht="12.95" customHeight="1" x14ac:dyDescent="0.2">
      <c r="E819" s="5" t="s">
        <v>810</v>
      </c>
      <c r="G819" s="5" t="s">
        <v>4667</v>
      </c>
      <c r="H819" s="9" t="s">
        <v>4668</v>
      </c>
      <c r="I819" s="22">
        <v>0</v>
      </c>
      <c r="J819" s="22">
        <v>0</v>
      </c>
      <c r="K819" s="12" t="s">
        <v>816</v>
      </c>
      <c r="T819" s="12" t="s">
        <v>4563</v>
      </c>
    </row>
    <row r="820" spans="5:20" ht="12.95" customHeight="1" x14ac:dyDescent="0.2">
      <c r="E820" s="5" t="s">
        <v>810</v>
      </c>
      <c r="G820" s="5" t="s">
        <v>4670</v>
      </c>
      <c r="H820" s="9" t="s">
        <v>4671</v>
      </c>
      <c r="I820" s="22">
        <v>0</v>
      </c>
      <c r="J820" s="22">
        <v>0</v>
      </c>
      <c r="K820" s="12" t="s">
        <v>817</v>
      </c>
      <c r="T820" s="12" t="s">
        <v>4564</v>
      </c>
    </row>
    <row r="821" spans="5:20" ht="12.95" customHeight="1" x14ac:dyDescent="0.2">
      <c r="E821" s="5" t="s">
        <v>810</v>
      </c>
      <c r="G821" s="5" t="s">
        <v>4673</v>
      </c>
      <c r="H821" s="9" t="s">
        <v>4674</v>
      </c>
      <c r="I821" s="22">
        <v>0</v>
      </c>
      <c r="J821" s="22">
        <v>0</v>
      </c>
      <c r="K821" s="12" t="s">
        <v>818</v>
      </c>
      <c r="T821" s="12" t="s">
        <v>4565</v>
      </c>
    </row>
    <row r="822" spans="5:20" ht="12.95" customHeight="1" x14ac:dyDescent="0.2">
      <c r="E822" s="5" t="s">
        <v>810</v>
      </c>
      <c r="G822" s="5" t="s">
        <v>4676</v>
      </c>
      <c r="H822" s="9" t="s">
        <v>4677</v>
      </c>
      <c r="I822" s="22">
        <v>0</v>
      </c>
      <c r="J822" s="22">
        <v>0</v>
      </c>
      <c r="K822" s="12" t="s">
        <v>819</v>
      </c>
      <c r="T822" s="12" t="s">
        <v>4566</v>
      </c>
    </row>
    <row r="823" spans="5:20" ht="12.95" customHeight="1" x14ac:dyDescent="0.2">
      <c r="E823" s="5" t="s">
        <v>810</v>
      </c>
      <c r="G823" s="5" t="s">
        <v>4679</v>
      </c>
      <c r="H823" s="9" t="s">
        <v>4680</v>
      </c>
      <c r="I823" s="22">
        <v>0</v>
      </c>
      <c r="J823" s="22">
        <v>0</v>
      </c>
      <c r="K823" s="12" t="s">
        <v>820</v>
      </c>
      <c r="T823" s="12" t="s">
        <v>4567</v>
      </c>
    </row>
    <row r="824" spans="5:20" ht="12.95" customHeight="1" x14ac:dyDescent="0.2">
      <c r="E824" s="5" t="s">
        <v>810</v>
      </c>
      <c r="G824" s="5" t="s">
        <v>4682</v>
      </c>
      <c r="H824" s="9" t="s">
        <v>4683</v>
      </c>
      <c r="I824" s="22">
        <v>0</v>
      </c>
      <c r="J824" s="22">
        <v>0</v>
      </c>
      <c r="K824" s="12" t="s">
        <v>821</v>
      </c>
      <c r="T824" s="12" t="s">
        <v>4568</v>
      </c>
    </row>
    <row r="825" spans="5:20" ht="12.95" customHeight="1" x14ac:dyDescent="0.2">
      <c r="E825" s="5" t="s">
        <v>810</v>
      </c>
      <c r="G825" s="5" t="s">
        <v>4685</v>
      </c>
      <c r="H825" s="9" t="s">
        <v>4686</v>
      </c>
      <c r="I825" s="22">
        <v>0</v>
      </c>
      <c r="J825" s="22">
        <v>0</v>
      </c>
      <c r="K825" s="12" t="s">
        <v>822</v>
      </c>
      <c r="T825" s="12" t="s">
        <v>4569</v>
      </c>
    </row>
    <row r="826" spans="5:20" ht="12.95" customHeight="1" x14ac:dyDescent="0.2">
      <c r="E826" s="5" t="s">
        <v>810</v>
      </c>
      <c r="G826" s="5" t="s">
        <v>4688</v>
      </c>
      <c r="H826" s="9" t="s">
        <v>4689</v>
      </c>
      <c r="I826" s="22">
        <v>0</v>
      </c>
      <c r="J826" s="22">
        <v>0</v>
      </c>
      <c r="K826" s="12" t="s">
        <v>823</v>
      </c>
      <c r="T826" s="12" t="s">
        <v>4570</v>
      </c>
    </row>
    <row r="827" spans="5:20" ht="12.95" customHeight="1" x14ac:dyDescent="0.2">
      <c r="E827" s="5" t="s">
        <v>810</v>
      </c>
      <c r="G827" s="5" t="s">
        <v>4691</v>
      </c>
      <c r="H827" s="9" t="s">
        <v>4692</v>
      </c>
      <c r="I827" s="22">
        <v>0</v>
      </c>
      <c r="J827" s="22">
        <v>0</v>
      </c>
      <c r="K827" s="12" t="s">
        <v>824</v>
      </c>
      <c r="T827" s="12" t="s">
        <v>4571</v>
      </c>
    </row>
    <row r="828" spans="5:20" ht="12.95" customHeight="1" x14ac:dyDescent="0.2">
      <c r="E828" s="5" t="s">
        <v>810</v>
      </c>
      <c r="G828" s="5" t="s">
        <v>4694</v>
      </c>
      <c r="H828" s="9" t="s">
        <v>4695</v>
      </c>
      <c r="I828" s="22">
        <v>0</v>
      </c>
      <c r="J828" s="22">
        <v>0</v>
      </c>
      <c r="K828" s="12" t="s">
        <v>825</v>
      </c>
      <c r="T828" s="12" t="s">
        <v>4572</v>
      </c>
    </row>
    <row r="829" spans="5:20" ht="12.95" customHeight="1" x14ac:dyDescent="0.2">
      <c r="E829" s="5" t="s">
        <v>810</v>
      </c>
      <c r="G829" s="3" t="s">
        <v>4697</v>
      </c>
      <c r="H829" s="10" t="s">
        <v>4698</v>
      </c>
      <c r="I829" s="23">
        <f>SUM(I815:I828)</f>
        <v>0</v>
      </c>
      <c r="J829" s="23">
        <f>SUM(J815:J828)</f>
        <v>0</v>
      </c>
      <c r="K829" s="13" t="s">
        <v>826</v>
      </c>
      <c r="T829" s="12" t="s">
        <v>4573</v>
      </c>
    </row>
    <row r="830" spans="5:20" ht="12.95" customHeight="1" x14ac:dyDescent="0.2">
      <c r="E830" s="5" t="s">
        <v>810</v>
      </c>
      <c r="G830" s="5" t="s">
        <v>4700</v>
      </c>
      <c r="H830" s="9" t="s">
        <v>4701</v>
      </c>
      <c r="I830" s="22">
        <v>0</v>
      </c>
      <c r="J830" s="22">
        <v>0</v>
      </c>
      <c r="K830" s="12" t="s">
        <v>827</v>
      </c>
      <c r="T830" s="12" t="s">
        <v>4574</v>
      </c>
    </row>
    <row r="831" spans="5:20" ht="12.95" customHeight="1" x14ac:dyDescent="0.2">
      <c r="E831" s="5" t="s">
        <v>810</v>
      </c>
      <c r="G831" s="3" t="s">
        <v>4703</v>
      </c>
      <c r="H831" s="10" t="s">
        <v>4704</v>
      </c>
      <c r="I831" s="23">
        <f>+I829-(I830*$I$1)</f>
        <v>0</v>
      </c>
      <c r="J831" s="23">
        <f>+J829-(J830*$I$1)</f>
        <v>0</v>
      </c>
      <c r="K831" s="13" t="s">
        <v>828</v>
      </c>
      <c r="T831" s="12" t="s">
        <v>4575</v>
      </c>
    </row>
    <row r="832" spans="5:20" ht="12.95" customHeight="1" x14ac:dyDescent="0.2">
      <c r="E832" s="5" t="s">
        <v>810</v>
      </c>
      <c r="G832" s="7" t="s">
        <v>4706</v>
      </c>
      <c r="H832" s="8" t="s">
        <v>4707</v>
      </c>
      <c r="I832" s="21"/>
      <c r="J832" s="21"/>
      <c r="K832" s="12" t="s">
        <v>829</v>
      </c>
      <c r="T832" s="12" t="s">
        <v>4576</v>
      </c>
    </row>
    <row r="833" spans="5:20" ht="12.95" customHeight="1" x14ac:dyDescent="0.2">
      <c r="E833" s="5" t="s">
        <v>810</v>
      </c>
      <c r="G833" s="5" t="s">
        <v>4709</v>
      </c>
      <c r="H833" s="9" t="s">
        <v>4710</v>
      </c>
      <c r="I833" s="22">
        <v>0</v>
      </c>
      <c r="J833" s="22">
        <v>0</v>
      </c>
      <c r="K833" s="12" t="s">
        <v>830</v>
      </c>
      <c r="T833" s="12" t="s">
        <v>4577</v>
      </c>
    </row>
    <row r="834" spans="5:20" ht="12.95" customHeight="1" x14ac:dyDescent="0.2">
      <c r="E834" s="5" t="s">
        <v>810</v>
      </c>
      <c r="G834" s="5" t="s">
        <v>4712</v>
      </c>
      <c r="H834" s="9" t="s">
        <v>1533</v>
      </c>
      <c r="I834" s="22">
        <v>0</v>
      </c>
      <c r="J834" s="22">
        <v>0</v>
      </c>
      <c r="K834" s="12" t="s">
        <v>831</v>
      </c>
      <c r="T834" s="12" t="s">
        <v>4578</v>
      </c>
    </row>
    <row r="835" spans="5:20" ht="12.95" customHeight="1" x14ac:dyDescent="0.2">
      <c r="E835" s="5" t="s">
        <v>810</v>
      </c>
      <c r="G835" s="5" t="s">
        <v>1535</v>
      </c>
      <c r="H835" s="9" t="s">
        <v>1536</v>
      </c>
      <c r="I835" s="22">
        <v>0</v>
      </c>
      <c r="J835" s="22">
        <v>0</v>
      </c>
      <c r="K835" s="12" t="s">
        <v>832</v>
      </c>
      <c r="T835" s="12" t="s">
        <v>4579</v>
      </c>
    </row>
    <row r="836" spans="5:20" ht="12.95" customHeight="1" x14ac:dyDescent="0.2">
      <c r="E836" s="5" t="s">
        <v>810</v>
      </c>
      <c r="G836" s="3" t="s">
        <v>1538</v>
      </c>
      <c r="H836" s="10" t="s">
        <v>1539</v>
      </c>
      <c r="I836" s="23">
        <f>SUM(I833:I835)</f>
        <v>0</v>
      </c>
      <c r="J836" s="23">
        <f>SUM(J833:J835)</f>
        <v>0</v>
      </c>
      <c r="K836" s="13" t="s">
        <v>833</v>
      </c>
      <c r="T836" s="12" t="s">
        <v>4580</v>
      </c>
    </row>
    <row r="837" spans="5:20" ht="12.95" customHeight="1" x14ac:dyDescent="0.2">
      <c r="E837" s="5" t="s">
        <v>810</v>
      </c>
      <c r="G837" s="3" t="s">
        <v>1541</v>
      </c>
      <c r="H837" s="10" t="s">
        <v>1542</v>
      </c>
      <c r="I837" s="23">
        <f>+I831+I836</f>
        <v>0</v>
      </c>
      <c r="J837" s="23">
        <f>+J831+J836</f>
        <v>0</v>
      </c>
      <c r="K837" s="13" t="s">
        <v>834</v>
      </c>
      <c r="T837" s="12" t="s">
        <v>4581</v>
      </c>
    </row>
    <row r="838" spans="5:20" ht="12.95" customHeight="1" x14ac:dyDescent="0.2">
      <c r="E838" s="5" t="s">
        <v>810</v>
      </c>
      <c r="G838" s="7" t="s">
        <v>1544</v>
      </c>
      <c r="H838" s="8" t="s">
        <v>1545</v>
      </c>
      <c r="I838" s="21"/>
      <c r="J838" s="21"/>
      <c r="K838" s="12" t="s">
        <v>835</v>
      </c>
      <c r="T838" s="12" t="s">
        <v>4582</v>
      </c>
    </row>
    <row r="839" spans="5:20" ht="12.95" customHeight="1" x14ac:dyDescent="0.2">
      <c r="E839" s="5" t="s">
        <v>810</v>
      </c>
      <c r="G839" s="5" t="s">
        <v>1547</v>
      </c>
      <c r="H839" s="9" t="s">
        <v>1548</v>
      </c>
      <c r="I839" s="22">
        <v>0</v>
      </c>
      <c r="J839" s="22">
        <v>0</v>
      </c>
      <c r="K839" s="12" t="s">
        <v>836</v>
      </c>
      <c r="T839" s="12" t="s">
        <v>4583</v>
      </c>
    </row>
    <row r="840" spans="5:20" ht="12.95" customHeight="1" x14ac:dyDescent="0.2">
      <c r="E840" s="5" t="s">
        <v>810</v>
      </c>
      <c r="G840" s="5" t="s">
        <v>1550</v>
      </c>
      <c r="H840" s="9" t="s">
        <v>1551</v>
      </c>
      <c r="I840" s="22">
        <v>0</v>
      </c>
      <c r="J840" s="22">
        <v>0</v>
      </c>
      <c r="K840" s="12" t="s">
        <v>837</v>
      </c>
      <c r="T840" s="12" t="s">
        <v>4584</v>
      </c>
    </row>
    <row r="841" spans="5:20" ht="12.95" customHeight="1" x14ac:dyDescent="0.2">
      <c r="E841" s="5" t="s">
        <v>810</v>
      </c>
      <c r="G841" s="5" t="s">
        <v>1553</v>
      </c>
      <c r="H841" s="9" t="s">
        <v>1554</v>
      </c>
      <c r="I841" s="22">
        <v>0</v>
      </c>
      <c r="J841" s="22">
        <v>0</v>
      </c>
      <c r="K841" s="12" t="s">
        <v>838</v>
      </c>
      <c r="T841" s="12" t="s">
        <v>4585</v>
      </c>
    </row>
    <row r="842" spans="5:20" ht="12.95" customHeight="1" x14ac:dyDescent="0.2">
      <c r="E842" s="5" t="s">
        <v>810</v>
      </c>
      <c r="G842" s="5" t="s">
        <v>1556</v>
      </c>
      <c r="H842" s="9" t="s">
        <v>1557</v>
      </c>
      <c r="I842" s="22">
        <v>0</v>
      </c>
      <c r="J842" s="22">
        <v>0</v>
      </c>
      <c r="K842" s="12" t="s">
        <v>839</v>
      </c>
      <c r="T842" s="12" t="s">
        <v>4586</v>
      </c>
    </row>
    <row r="843" spans="5:20" ht="12.95" customHeight="1" x14ac:dyDescent="0.2">
      <c r="E843" s="5" t="s">
        <v>810</v>
      </c>
      <c r="G843" s="5" t="s">
        <v>1559</v>
      </c>
      <c r="H843" s="9" t="s">
        <v>1560</v>
      </c>
      <c r="I843" s="22">
        <v>0</v>
      </c>
      <c r="J843" s="22">
        <v>0</v>
      </c>
      <c r="K843" s="12" t="s">
        <v>840</v>
      </c>
      <c r="T843" s="12" t="s">
        <v>4587</v>
      </c>
    </row>
    <row r="844" spans="5:20" ht="12.95" customHeight="1" x14ac:dyDescent="0.2">
      <c r="E844" s="5" t="s">
        <v>810</v>
      </c>
      <c r="G844" s="5" t="s">
        <v>1562</v>
      </c>
      <c r="H844" s="9" t="s">
        <v>1563</v>
      </c>
      <c r="I844" s="22">
        <v>0</v>
      </c>
      <c r="J844" s="22">
        <v>0</v>
      </c>
      <c r="K844" s="12" t="s">
        <v>841</v>
      </c>
      <c r="T844" s="12" t="s">
        <v>4588</v>
      </c>
    </row>
    <row r="845" spans="5:20" ht="12.95" customHeight="1" x14ac:dyDescent="0.2">
      <c r="E845" s="5" t="s">
        <v>810</v>
      </c>
      <c r="G845" s="5" t="s">
        <v>1565</v>
      </c>
      <c r="H845" s="9" t="s">
        <v>1566</v>
      </c>
      <c r="I845" s="22">
        <v>0</v>
      </c>
      <c r="J845" s="22">
        <v>0</v>
      </c>
      <c r="K845" s="12" t="s">
        <v>842</v>
      </c>
      <c r="T845" s="12" t="s">
        <v>4589</v>
      </c>
    </row>
    <row r="846" spans="5:20" ht="12.95" customHeight="1" x14ac:dyDescent="0.2">
      <c r="E846" s="5" t="s">
        <v>810</v>
      </c>
      <c r="G846" s="5" t="s">
        <v>1568</v>
      </c>
      <c r="H846" s="9" t="s">
        <v>1569</v>
      </c>
      <c r="I846" s="22">
        <v>0</v>
      </c>
      <c r="J846" s="22">
        <v>0</v>
      </c>
      <c r="K846" s="12" t="s">
        <v>843</v>
      </c>
      <c r="T846" s="12" t="s">
        <v>4590</v>
      </c>
    </row>
    <row r="847" spans="5:20" ht="12.95" customHeight="1" x14ac:dyDescent="0.2">
      <c r="E847" s="5" t="s">
        <v>810</v>
      </c>
      <c r="G847" s="5" t="s">
        <v>1571</v>
      </c>
      <c r="H847" s="9" t="s">
        <v>1572</v>
      </c>
      <c r="I847" s="22">
        <v>0</v>
      </c>
      <c r="J847" s="22">
        <v>0</v>
      </c>
      <c r="K847" s="12" t="s">
        <v>844</v>
      </c>
      <c r="T847" s="12" t="s">
        <v>4591</v>
      </c>
    </row>
    <row r="848" spans="5:20" ht="12.95" customHeight="1" x14ac:dyDescent="0.2">
      <c r="E848" s="5" t="s">
        <v>810</v>
      </c>
      <c r="G848" s="5" t="s">
        <v>1574</v>
      </c>
      <c r="H848" s="9" t="s">
        <v>1575</v>
      </c>
      <c r="I848" s="22">
        <v>0</v>
      </c>
      <c r="J848" s="22">
        <v>0</v>
      </c>
      <c r="K848" s="12" t="s">
        <v>845</v>
      </c>
      <c r="T848" s="12" t="s">
        <v>4592</v>
      </c>
    </row>
    <row r="849" spans="5:20" ht="12.95" customHeight="1" x14ac:dyDescent="0.2">
      <c r="E849" s="5" t="s">
        <v>810</v>
      </c>
      <c r="G849" s="5" t="s">
        <v>1577</v>
      </c>
      <c r="H849" s="9" t="s">
        <v>1578</v>
      </c>
      <c r="I849" s="22">
        <v>0</v>
      </c>
      <c r="J849" s="22">
        <v>0</v>
      </c>
      <c r="K849" s="12" t="s">
        <v>846</v>
      </c>
      <c r="T849" s="12" t="s">
        <v>4593</v>
      </c>
    </row>
    <row r="850" spans="5:20" ht="12.95" customHeight="1" x14ac:dyDescent="0.2">
      <c r="E850" s="5" t="s">
        <v>810</v>
      </c>
      <c r="G850" s="5" t="s">
        <v>1580</v>
      </c>
      <c r="H850" s="9" t="s">
        <v>1581</v>
      </c>
      <c r="I850" s="22">
        <v>0</v>
      </c>
      <c r="J850" s="22">
        <v>0</v>
      </c>
      <c r="K850" s="12" t="s">
        <v>847</v>
      </c>
      <c r="T850" s="12" t="s">
        <v>4594</v>
      </c>
    </row>
    <row r="851" spans="5:20" ht="12.95" customHeight="1" x14ac:dyDescent="0.2">
      <c r="E851" s="5" t="s">
        <v>810</v>
      </c>
      <c r="G851" s="5" t="s">
        <v>1583</v>
      </c>
      <c r="H851" s="9" t="s">
        <v>1584</v>
      </c>
      <c r="I851" s="22">
        <v>0</v>
      </c>
      <c r="J851" s="22">
        <v>0</v>
      </c>
      <c r="K851" s="12" t="s">
        <v>848</v>
      </c>
      <c r="T851" s="12" t="s">
        <v>4595</v>
      </c>
    </row>
    <row r="852" spans="5:20" ht="12.95" customHeight="1" x14ac:dyDescent="0.2">
      <c r="E852" s="5" t="s">
        <v>810</v>
      </c>
      <c r="G852" s="5" t="s">
        <v>1586</v>
      </c>
      <c r="H852" s="9" t="s">
        <v>1587</v>
      </c>
      <c r="I852" s="22">
        <v>0</v>
      </c>
      <c r="J852" s="22">
        <v>0</v>
      </c>
      <c r="K852" s="12" t="s">
        <v>849</v>
      </c>
      <c r="T852" s="12" t="s">
        <v>4596</v>
      </c>
    </row>
    <row r="853" spans="5:20" ht="12.95" customHeight="1" x14ac:dyDescent="0.2">
      <c r="E853" s="5" t="s">
        <v>810</v>
      </c>
      <c r="G853" s="5" t="s">
        <v>1589</v>
      </c>
      <c r="H853" s="9" t="s">
        <v>1590</v>
      </c>
      <c r="I853" s="22">
        <v>0</v>
      </c>
      <c r="J853" s="22">
        <v>0</v>
      </c>
      <c r="K853" s="12" t="s">
        <v>850</v>
      </c>
      <c r="T853" s="12" t="s">
        <v>4597</v>
      </c>
    </row>
    <row r="854" spans="5:20" ht="12.95" customHeight="1" x14ac:dyDescent="0.2">
      <c r="E854" s="5" t="s">
        <v>810</v>
      </c>
      <c r="G854" s="5" t="s">
        <v>1592</v>
      </c>
      <c r="H854" s="9" t="s">
        <v>1593</v>
      </c>
      <c r="I854" s="22">
        <v>0</v>
      </c>
      <c r="J854" s="22">
        <v>0</v>
      </c>
      <c r="K854" s="12" t="s">
        <v>851</v>
      </c>
      <c r="T854" s="12" t="s">
        <v>4598</v>
      </c>
    </row>
    <row r="855" spans="5:20" ht="12.95" customHeight="1" x14ac:dyDescent="0.2">
      <c r="E855" s="5" t="s">
        <v>810</v>
      </c>
      <c r="G855" s="5" t="s">
        <v>1595</v>
      </c>
      <c r="H855" s="9" t="s">
        <v>1596</v>
      </c>
      <c r="I855" s="22">
        <v>0</v>
      </c>
      <c r="J855" s="22">
        <v>0</v>
      </c>
      <c r="K855" s="12" t="s">
        <v>852</v>
      </c>
      <c r="T855" s="12" t="s">
        <v>4599</v>
      </c>
    </row>
    <row r="856" spans="5:20" ht="12.95" customHeight="1" x14ac:dyDescent="0.2">
      <c r="E856" s="5" t="s">
        <v>810</v>
      </c>
      <c r="G856" s="3" t="s">
        <v>1598</v>
      </c>
      <c r="H856" s="10" t="s">
        <v>1599</v>
      </c>
      <c r="I856" s="23">
        <f>SUM(I839:I855)</f>
        <v>0</v>
      </c>
      <c r="J856" s="23">
        <f>SUM(J839:J855)</f>
        <v>0</v>
      </c>
      <c r="K856" s="13" t="s">
        <v>853</v>
      </c>
      <c r="T856" s="12" t="s">
        <v>4600</v>
      </c>
    </row>
    <row r="857" spans="5:20" ht="12.95" customHeight="1" x14ac:dyDescent="0.2">
      <c r="E857" s="5" t="s">
        <v>810</v>
      </c>
      <c r="G857" s="7" t="s">
        <v>1601</v>
      </c>
      <c r="H857" s="8" t="s">
        <v>1602</v>
      </c>
      <c r="I857" s="21"/>
      <c r="J857" s="21"/>
      <c r="K857" s="12" t="s">
        <v>854</v>
      </c>
      <c r="T857" s="12" t="s">
        <v>4601</v>
      </c>
    </row>
    <row r="858" spans="5:20" ht="12.95" customHeight="1" x14ac:dyDescent="0.2">
      <c r="E858" s="5" t="s">
        <v>810</v>
      </c>
      <c r="G858" s="5" t="s">
        <v>1604</v>
      </c>
      <c r="H858" s="9" t="s">
        <v>1605</v>
      </c>
      <c r="I858" s="22">
        <v>0</v>
      </c>
      <c r="J858" s="22">
        <v>0</v>
      </c>
      <c r="K858" s="12" t="s">
        <v>855</v>
      </c>
      <c r="T858" s="12" t="s">
        <v>4602</v>
      </c>
    </row>
    <row r="859" spans="5:20" ht="12.95" customHeight="1" x14ac:dyDescent="0.2">
      <c r="E859" s="5" t="s">
        <v>810</v>
      </c>
      <c r="G859" s="5" t="s">
        <v>1607</v>
      </c>
      <c r="H859" s="9" t="s">
        <v>1608</v>
      </c>
      <c r="I859" s="22">
        <v>0</v>
      </c>
      <c r="J859" s="22">
        <v>0</v>
      </c>
      <c r="K859" s="12" t="s">
        <v>856</v>
      </c>
      <c r="T859" s="12" t="s">
        <v>4603</v>
      </c>
    </row>
    <row r="860" spans="5:20" ht="12.95" customHeight="1" x14ac:dyDescent="0.2">
      <c r="E860" s="5" t="s">
        <v>810</v>
      </c>
      <c r="G860" s="5" t="s">
        <v>1610</v>
      </c>
      <c r="H860" s="9" t="s">
        <v>1611</v>
      </c>
      <c r="I860" s="22">
        <v>0</v>
      </c>
      <c r="J860" s="22">
        <v>0</v>
      </c>
      <c r="K860" s="12" t="s">
        <v>857</v>
      </c>
      <c r="T860" s="12" t="s">
        <v>4604</v>
      </c>
    </row>
    <row r="861" spans="5:20" ht="12.95" customHeight="1" x14ac:dyDescent="0.2">
      <c r="E861" s="5" t="s">
        <v>810</v>
      </c>
      <c r="G861" s="3" t="s">
        <v>1613</v>
      </c>
      <c r="H861" s="10" t="s">
        <v>1614</v>
      </c>
      <c r="I861" s="23">
        <f>SUM(I858:I860)</f>
        <v>0</v>
      </c>
      <c r="J861" s="23">
        <f>SUM(J858:J860)</f>
        <v>0</v>
      </c>
      <c r="K861" s="13" t="s">
        <v>858</v>
      </c>
      <c r="T861" s="12" t="s">
        <v>4605</v>
      </c>
    </row>
    <row r="862" spans="5:20" ht="12.95" customHeight="1" x14ac:dyDescent="0.2">
      <c r="E862" s="5" t="s">
        <v>810</v>
      </c>
      <c r="G862" s="3" t="s">
        <v>1616</v>
      </c>
      <c r="H862" s="10" t="s">
        <v>1617</v>
      </c>
      <c r="I862" s="23">
        <f>+I856+I861</f>
        <v>0</v>
      </c>
      <c r="J862" s="23">
        <f>+J856+J861</f>
        <v>0</v>
      </c>
      <c r="K862" s="13" t="s">
        <v>859</v>
      </c>
      <c r="T862" s="12" t="s">
        <v>4606</v>
      </c>
    </row>
    <row r="863" spans="5:20" ht="12.95" customHeight="1" x14ac:dyDescent="0.2">
      <c r="E863" s="5" t="s">
        <v>810</v>
      </c>
      <c r="G863" s="7" t="s">
        <v>1619</v>
      </c>
      <c r="H863" s="8" t="s">
        <v>1620</v>
      </c>
      <c r="I863" s="21"/>
      <c r="J863" s="21"/>
      <c r="K863" s="12" t="s">
        <v>860</v>
      </c>
      <c r="T863" s="12" t="s">
        <v>4607</v>
      </c>
    </row>
    <row r="864" spans="5:20" ht="12.95" customHeight="1" x14ac:dyDescent="0.2">
      <c r="E864" s="5" t="s">
        <v>810</v>
      </c>
      <c r="G864" s="3" t="s">
        <v>1622</v>
      </c>
      <c r="H864" s="10" t="s">
        <v>1623</v>
      </c>
      <c r="I864" s="23">
        <f>+I837-(I862*$I$1)</f>
        <v>0</v>
      </c>
      <c r="J864" s="23">
        <f>+J837-(J862*$I$1)</f>
        <v>0</v>
      </c>
      <c r="K864" s="13" t="s">
        <v>861</v>
      </c>
      <c r="T864" s="12" t="s">
        <v>4608</v>
      </c>
    </row>
    <row r="865" spans="5:20" ht="12.95" customHeight="1" x14ac:dyDescent="0.2">
      <c r="E865" s="5" t="s">
        <v>810</v>
      </c>
      <c r="G865" s="5" t="s">
        <v>1625</v>
      </c>
      <c r="H865" s="9" t="s">
        <v>1626</v>
      </c>
      <c r="I865" s="22">
        <v>0</v>
      </c>
      <c r="J865" s="22">
        <v>0</v>
      </c>
      <c r="K865" s="12" t="s">
        <v>862</v>
      </c>
      <c r="T865" s="12" t="s">
        <v>4609</v>
      </c>
    </row>
    <row r="866" spans="5:20" ht="12.95" customHeight="1" x14ac:dyDescent="0.2">
      <c r="E866" s="5" t="s">
        <v>810</v>
      </c>
      <c r="G866" s="3" t="s">
        <v>1628</v>
      </c>
      <c r="H866" s="10" t="s">
        <v>1629</v>
      </c>
      <c r="I866" s="23">
        <f>+I864-(I865*$I$1)</f>
        <v>0</v>
      </c>
      <c r="J866" s="23">
        <f>+J864-(J865*$I$1)</f>
        <v>0</v>
      </c>
      <c r="K866" s="13" t="s">
        <v>863</v>
      </c>
      <c r="T866" s="12" t="s">
        <v>4610</v>
      </c>
    </row>
    <row r="867" spans="5:20" ht="12.95" customHeight="1" x14ac:dyDescent="0.2">
      <c r="E867" s="5" t="s">
        <v>810</v>
      </c>
      <c r="G867" s="5" t="s">
        <v>1631</v>
      </c>
      <c r="H867" s="9" t="s">
        <v>1632</v>
      </c>
      <c r="I867" s="22">
        <v>0</v>
      </c>
      <c r="J867" s="22">
        <v>0</v>
      </c>
      <c r="K867" s="12" t="s">
        <v>864</v>
      </c>
      <c r="T867" s="12" t="s">
        <v>4611</v>
      </c>
    </row>
    <row r="868" spans="5:20" ht="12.95" customHeight="1" x14ac:dyDescent="0.2">
      <c r="E868" s="5" t="s">
        <v>810</v>
      </c>
      <c r="G868" s="5" t="s">
        <v>1634</v>
      </c>
      <c r="H868" s="9" t="s">
        <v>1635</v>
      </c>
      <c r="I868" s="22">
        <v>0</v>
      </c>
      <c r="J868" s="22">
        <v>0</v>
      </c>
      <c r="K868" s="12" t="s">
        <v>865</v>
      </c>
      <c r="T868" s="12" t="s">
        <v>4612</v>
      </c>
    </row>
    <row r="869" spans="5:20" ht="12.95" customHeight="1" x14ac:dyDescent="0.2">
      <c r="E869" s="5" t="s">
        <v>810</v>
      </c>
      <c r="G869" s="3" t="s">
        <v>1637</v>
      </c>
      <c r="H869" s="10" t="s">
        <v>1638</v>
      </c>
      <c r="I869" s="23">
        <f>SUM(I866:I868)</f>
        <v>0</v>
      </c>
      <c r="J869" s="23">
        <f>SUM(J866:J868)</f>
        <v>0</v>
      </c>
      <c r="K869" s="13" t="s">
        <v>866</v>
      </c>
      <c r="T869" s="12" t="s">
        <v>4613</v>
      </c>
    </row>
    <row r="870" spans="5:20" ht="12.95" customHeight="1" x14ac:dyDescent="0.2">
      <c r="E870" s="5" t="s">
        <v>810</v>
      </c>
      <c r="G870" s="7" t="s">
        <v>1640</v>
      </c>
      <c r="H870" s="8" t="s">
        <v>1641</v>
      </c>
      <c r="I870" s="21"/>
      <c r="J870" s="21"/>
      <c r="K870" s="12" t="s">
        <v>867</v>
      </c>
      <c r="T870" s="12" t="s">
        <v>4614</v>
      </c>
    </row>
    <row r="871" spans="5:20" ht="12.95" customHeight="1" x14ac:dyDescent="0.2">
      <c r="E871" s="5" t="s">
        <v>810</v>
      </c>
      <c r="G871" s="5" t="s">
        <v>1643</v>
      </c>
      <c r="H871" s="9" t="s">
        <v>1644</v>
      </c>
      <c r="I871" s="22">
        <v>0</v>
      </c>
      <c r="J871" s="22">
        <v>0</v>
      </c>
      <c r="K871" s="12" t="s">
        <v>868</v>
      </c>
      <c r="T871" s="12" t="s">
        <v>4615</v>
      </c>
    </row>
    <row r="872" spans="5:20" ht="12.95" customHeight="1" x14ac:dyDescent="0.2">
      <c r="E872" s="5" t="s">
        <v>810</v>
      </c>
      <c r="G872" s="5" t="s">
        <v>1646</v>
      </c>
      <c r="H872" s="9" t="s">
        <v>1647</v>
      </c>
      <c r="I872" s="22">
        <v>0</v>
      </c>
      <c r="J872" s="22">
        <v>0</v>
      </c>
      <c r="K872" s="12" t="s">
        <v>869</v>
      </c>
      <c r="T872" s="12" t="s">
        <v>4616</v>
      </c>
    </row>
    <row r="873" spans="5:20" ht="12.95" customHeight="1" x14ac:dyDescent="0.2">
      <c r="E873" s="5" t="s">
        <v>810</v>
      </c>
      <c r="G873" s="5" t="s">
        <v>1649</v>
      </c>
      <c r="H873" s="9" t="s">
        <v>1650</v>
      </c>
      <c r="I873" s="22">
        <v>0</v>
      </c>
      <c r="J873" s="22">
        <v>0</v>
      </c>
      <c r="K873" s="12" t="s">
        <v>870</v>
      </c>
      <c r="T873" s="12" t="s">
        <v>4617</v>
      </c>
    </row>
    <row r="874" spans="5:20" ht="12.95" customHeight="1" x14ac:dyDescent="0.2">
      <c r="E874" s="5" t="s">
        <v>810</v>
      </c>
      <c r="G874" s="5" t="s">
        <v>1652</v>
      </c>
      <c r="H874" s="9" t="s">
        <v>1653</v>
      </c>
      <c r="I874" s="22">
        <v>0</v>
      </c>
      <c r="J874" s="22">
        <v>0</v>
      </c>
      <c r="K874" s="12" t="s">
        <v>871</v>
      </c>
      <c r="T874" s="12" t="s">
        <v>4618</v>
      </c>
    </row>
    <row r="875" spans="5:20" ht="12.95" customHeight="1" x14ac:dyDescent="0.2">
      <c r="E875" s="5" t="s">
        <v>810</v>
      </c>
      <c r="G875" s="5" t="s">
        <v>1655</v>
      </c>
      <c r="H875" s="9" t="s">
        <v>1656</v>
      </c>
      <c r="I875" s="22">
        <v>0</v>
      </c>
      <c r="J875" s="22">
        <v>0</v>
      </c>
      <c r="K875" s="12" t="s">
        <v>872</v>
      </c>
      <c r="T875" s="12" t="s">
        <v>4619</v>
      </c>
    </row>
    <row r="876" spans="5:20" ht="12.95" customHeight="1" x14ac:dyDescent="0.2">
      <c r="E876" s="5" t="s">
        <v>810</v>
      </c>
      <c r="G876" s="5" t="s">
        <v>1658</v>
      </c>
      <c r="H876" s="9" t="s">
        <v>1659</v>
      </c>
      <c r="I876" s="22">
        <v>0</v>
      </c>
      <c r="J876" s="22">
        <v>0</v>
      </c>
      <c r="K876" s="12" t="s">
        <v>873</v>
      </c>
      <c r="T876" s="12" t="s">
        <v>4620</v>
      </c>
    </row>
    <row r="877" spans="5:20" ht="12.95" customHeight="1" x14ac:dyDescent="0.2">
      <c r="E877" s="5" t="s">
        <v>810</v>
      </c>
      <c r="G877" s="5" t="s">
        <v>1661</v>
      </c>
      <c r="H877" s="9" t="s">
        <v>1662</v>
      </c>
      <c r="I877" s="22">
        <v>0</v>
      </c>
      <c r="J877" s="22">
        <v>0</v>
      </c>
      <c r="K877" s="12" t="s">
        <v>874</v>
      </c>
      <c r="T877" s="12" t="s">
        <v>4621</v>
      </c>
    </row>
    <row r="878" spans="5:20" ht="12.95" customHeight="1" x14ac:dyDescent="0.2">
      <c r="E878" s="5" t="s">
        <v>810</v>
      </c>
      <c r="G878" s="5" t="s">
        <v>1664</v>
      </c>
      <c r="H878" s="9" t="s">
        <v>1665</v>
      </c>
      <c r="I878" s="22">
        <v>0</v>
      </c>
      <c r="J878" s="22">
        <v>0</v>
      </c>
      <c r="K878" s="12" t="s">
        <v>875</v>
      </c>
      <c r="T878" s="12" t="s">
        <v>4622</v>
      </c>
    </row>
    <row r="879" spans="5:20" ht="12.95" customHeight="1" x14ac:dyDescent="0.2">
      <c r="E879" s="5" t="s">
        <v>810</v>
      </c>
      <c r="G879" s="5" t="s">
        <v>1667</v>
      </c>
      <c r="H879" s="9" t="s">
        <v>1668</v>
      </c>
      <c r="I879" s="22">
        <v>0</v>
      </c>
      <c r="J879" s="22">
        <v>0</v>
      </c>
      <c r="K879" s="12" t="s">
        <v>876</v>
      </c>
      <c r="T879" s="12" t="s">
        <v>4623</v>
      </c>
    </row>
    <row r="880" spans="5:20" ht="12.95" customHeight="1" x14ac:dyDescent="0.2">
      <c r="E880" s="5" t="s">
        <v>810</v>
      </c>
      <c r="G880" s="3" t="s">
        <v>1670</v>
      </c>
      <c r="H880" s="10" t="s">
        <v>1671</v>
      </c>
      <c r="I880" s="23">
        <f>+I869+SUM(I871:I879)</f>
        <v>0</v>
      </c>
      <c r="J880" s="23">
        <f>+J869+SUM(J871:J879)</f>
        <v>0</v>
      </c>
      <c r="K880" s="13" t="s">
        <v>877</v>
      </c>
      <c r="T880" s="12" t="s">
        <v>4624</v>
      </c>
    </row>
    <row r="881" spans="4:20" ht="12.95" customHeight="1" x14ac:dyDescent="0.2">
      <c r="D881" s="5" t="s">
        <v>878</v>
      </c>
      <c r="E881" s="5" t="s">
        <v>879</v>
      </c>
      <c r="F881" s="18"/>
      <c r="G881" s="7" t="s">
        <v>4652</v>
      </c>
      <c r="H881" s="8" t="s">
        <v>4653</v>
      </c>
      <c r="I881" s="21"/>
      <c r="J881" s="21"/>
      <c r="K881" s="12" t="s">
        <v>880</v>
      </c>
      <c r="T881" s="12" t="s">
        <v>4558</v>
      </c>
    </row>
    <row r="882" spans="4:20" ht="12.95" customHeight="1" x14ac:dyDescent="0.2">
      <c r="E882" s="5" t="s">
        <v>879</v>
      </c>
      <c r="G882" s="5" t="s">
        <v>4655</v>
      </c>
      <c r="H882" s="9" t="s">
        <v>4656</v>
      </c>
      <c r="I882" s="22">
        <v>0</v>
      </c>
      <c r="J882" s="22">
        <v>0</v>
      </c>
      <c r="K882" s="12" t="s">
        <v>881</v>
      </c>
      <c r="T882" s="12" t="s">
        <v>4559</v>
      </c>
    </row>
    <row r="883" spans="4:20" ht="12.95" customHeight="1" x14ac:dyDescent="0.2">
      <c r="E883" s="5" t="s">
        <v>879</v>
      </c>
      <c r="G883" s="5" t="s">
        <v>4658</v>
      </c>
      <c r="H883" s="9" t="s">
        <v>4659</v>
      </c>
      <c r="I883" s="22">
        <v>0</v>
      </c>
      <c r="J883" s="22">
        <v>0</v>
      </c>
      <c r="K883" s="12" t="s">
        <v>882</v>
      </c>
      <c r="T883" s="12" t="s">
        <v>4560</v>
      </c>
    </row>
    <row r="884" spans="4:20" ht="12.95" customHeight="1" x14ac:dyDescent="0.2">
      <c r="E884" s="5" t="s">
        <v>879</v>
      </c>
      <c r="G884" s="5" t="s">
        <v>4661</v>
      </c>
      <c r="H884" s="9" t="s">
        <v>4662</v>
      </c>
      <c r="I884" s="22">
        <v>0</v>
      </c>
      <c r="J884" s="22">
        <v>0</v>
      </c>
      <c r="K884" s="12" t="s">
        <v>883</v>
      </c>
      <c r="T884" s="12" t="s">
        <v>4561</v>
      </c>
    </row>
    <row r="885" spans="4:20" ht="12.95" customHeight="1" x14ac:dyDescent="0.2">
      <c r="E885" s="5" t="s">
        <v>879</v>
      </c>
      <c r="G885" s="5" t="s">
        <v>4664</v>
      </c>
      <c r="H885" s="9" t="s">
        <v>4665</v>
      </c>
      <c r="I885" s="22">
        <v>0</v>
      </c>
      <c r="J885" s="22">
        <v>0</v>
      </c>
      <c r="K885" s="12" t="s">
        <v>884</v>
      </c>
      <c r="T885" s="12" t="s">
        <v>4562</v>
      </c>
    </row>
    <row r="886" spans="4:20" ht="12.95" customHeight="1" x14ac:dyDescent="0.2">
      <c r="E886" s="5" t="s">
        <v>879</v>
      </c>
      <c r="G886" s="5" t="s">
        <v>4667</v>
      </c>
      <c r="H886" s="9" t="s">
        <v>4668</v>
      </c>
      <c r="I886" s="22">
        <v>0</v>
      </c>
      <c r="J886" s="22">
        <v>0</v>
      </c>
      <c r="K886" s="12" t="s">
        <v>885</v>
      </c>
      <c r="T886" s="12" t="s">
        <v>4563</v>
      </c>
    </row>
    <row r="887" spans="4:20" ht="12.95" customHeight="1" x14ac:dyDescent="0.2">
      <c r="E887" s="5" t="s">
        <v>879</v>
      </c>
      <c r="G887" s="5" t="s">
        <v>4670</v>
      </c>
      <c r="H887" s="9" t="s">
        <v>4671</v>
      </c>
      <c r="I887" s="22">
        <v>0</v>
      </c>
      <c r="J887" s="22">
        <v>0</v>
      </c>
      <c r="K887" s="12" t="s">
        <v>886</v>
      </c>
      <c r="T887" s="12" t="s">
        <v>4564</v>
      </c>
    </row>
    <row r="888" spans="4:20" ht="12.95" customHeight="1" x14ac:dyDescent="0.2">
      <c r="E888" s="5" t="s">
        <v>879</v>
      </c>
      <c r="G888" s="5" t="s">
        <v>4673</v>
      </c>
      <c r="H888" s="9" t="s">
        <v>4674</v>
      </c>
      <c r="I888" s="22">
        <v>0</v>
      </c>
      <c r="J888" s="22">
        <v>0</v>
      </c>
      <c r="K888" s="12" t="s">
        <v>887</v>
      </c>
      <c r="T888" s="12" t="s">
        <v>4565</v>
      </c>
    </row>
    <row r="889" spans="4:20" ht="12.95" customHeight="1" x14ac:dyDescent="0.2">
      <c r="E889" s="5" t="s">
        <v>879</v>
      </c>
      <c r="G889" s="5" t="s">
        <v>4676</v>
      </c>
      <c r="H889" s="9" t="s">
        <v>4677</v>
      </c>
      <c r="I889" s="22">
        <v>0</v>
      </c>
      <c r="J889" s="22">
        <v>0</v>
      </c>
      <c r="K889" s="12" t="s">
        <v>888</v>
      </c>
      <c r="T889" s="12" t="s">
        <v>4566</v>
      </c>
    </row>
    <row r="890" spans="4:20" ht="12.95" customHeight="1" x14ac:dyDescent="0.2">
      <c r="E890" s="5" t="s">
        <v>879</v>
      </c>
      <c r="G890" s="5" t="s">
        <v>4679</v>
      </c>
      <c r="H890" s="9" t="s">
        <v>4680</v>
      </c>
      <c r="I890" s="22">
        <v>0</v>
      </c>
      <c r="J890" s="22">
        <v>0</v>
      </c>
      <c r="K890" s="12" t="s">
        <v>889</v>
      </c>
      <c r="T890" s="12" t="s">
        <v>4567</v>
      </c>
    </row>
    <row r="891" spans="4:20" ht="12.95" customHeight="1" x14ac:dyDescent="0.2">
      <c r="E891" s="5" t="s">
        <v>879</v>
      </c>
      <c r="G891" s="5" t="s">
        <v>4682</v>
      </c>
      <c r="H891" s="9" t="s">
        <v>4683</v>
      </c>
      <c r="I891" s="22">
        <v>0</v>
      </c>
      <c r="J891" s="22">
        <v>0</v>
      </c>
      <c r="K891" s="12" t="s">
        <v>890</v>
      </c>
      <c r="T891" s="12" t="s">
        <v>4568</v>
      </c>
    </row>
    <row r="892" spans="4:20" ht="12.95" customHeight="1" x14ac:dyDescent="0.2">
      <c r="E892" s="5" t="s">
        <v>879</v>
      </c>
      <c r="G892" s="5" t="s">
        <v>4685</v>
      </c>
      <c r="H892" s="9" t="s">
        <v>4686</v>
      </c>
      <c r="I892" s="22">
        <v>0</v>
      </c>
      <c r="J892" s="22">
        <v>0</v>
      </c>
      <c r="K892" s="12" t="s">
        <v>891</v>
      </c>
      <c r="T892" s="12" t="s">
        <v>4569</v>
      </c>
    </row>
    <row r="893" spans="4:20" ht="12.95" customHeight="1" x14ac:dyDescent="0.2">
      <c r="E893" s="5" t="s">
        <v>879</v>
      </c>
      <c r="G893" s="5" t="s">
        <v>4688</v>
      </c>
      <c r="H893" s="9" t="s">
        <v>4689</v>
      </c>
      <c r="I893" s="22">
        <v>0</v>
      </c>
      <c r="J893" s="22">
        <v>0</v>
      </c>
      <c r="K893" s="12" t="s">
        <v>892</v>
      </c>
      <c r="T893" s="12" t="s">
        <v>4570</v>
      </c>
    </row>
    <row r="894" spans="4:20" ht="12.95" customHeight="1" x14ac:dyDescent="0.2">
      <c r="E894" s="5" t="s">
        <v>879</v>
      </c>
      <c r="G894" s="5" t="s">
        <v>4691</v>
      </c>
      <c r="H894" s="9" t="s">
        <v>4692</v>
      </c>
      <c r="I894" s="22">
        <v>0</v>
      </c>
      <c r="J894" s="22">
        <v>0</v>
      </c>
      <c r="K894" s="12" t="s">
        <v>893</v>
      </c>
      <c r="T894" s="12" t="s">
        <v>4571</v>
      </c>
    </row>
    <row r="895" spans="4:20" ht="12.95" customHeight="1" x14ac:dyDescent="0.2">
      <c r="E895" s="5" t="s">
        <v>879</v>
      </c>
      <c r="G895" s="5" t="s">
        <v>4694</v>
      </c>
      <c r="H895" s="9" t="s">
        <v>4695</v>
      </c>
      <c r="I895" s="22">
        <v>0</v>
      </c>
      <c r="J895" s="22">
        <v>0</v>
      </c>
      <c r="K895" s="12" t="s">
        <v>894</v>
      </c>
      <c r="T895" s="12" t="s">
        <v>4572</v>
      </c>
    </row>
    <row r="896" spans="4:20" ht="12.95" customHeight="1" x14ac:dyDescent="0.2">
      <c r="E896" s="5" t="s">
        <v>879</v>
      </c>
      <c r="G896" s="3" t="s">
        <v>4697</v>
      </c>
      <c r="H896" s="10" t="s">
        <v>4698</v>
      </c>
      <c r="I896" s="23">
        <f>SUM(I882:I895)</f>
        <v>0</v>
      </c>
      <c r="J896" s="23">
        <f>SUM(J882:J895)</f>
        <v>0</v>
      </c>
      <c r="K896" s="13" t="s">
        <v>895</v>
      </c>
      <c r="T896" s="12" t="s">
        <v>4573</v>
      </c>
    </row>
    <row r="897" spans="5:20" ht="12.95" customHeight="1" x14ac:dyDescent="0.2">
      <c r="E897" s="5" t="s">
        <v>879</v>
      </c>
      <c r="G897" s="5" t="s">
        <v>4700</v>
      </c>
      <c r="H897" s="9" t="s">
        <v>4701</v>
      </c>
      <c r="I897" s="22">
        <v>0</v>
      </c>
      <c r="J897" s="22">
        <v>0</v>
      </c>
      <c r="K897" s="12" t="s">
        <v>896</v>
      </c>
      <c r="T897" s="12" t="s">
        <v>4574</v>
      </c>
    </row>
    <row r="898" spans="5:20" ht="12.95" customHeight="1" x14ac:dyDescent="0.2">
      <c r="E898" s="5" t="s">
        <v>879</v>
      </c>
      <c r="G898" s="3" t="s">
        <v>4703</v>
      </c>
      <c r="H898" s="10" t="s">
        <v>4704</v>
      </c>
      <c r="I898" s="23">
        <f>+I896-(I897*$I$1)</f>
        <v>0</v>
      </c>
      <c r="J898" s="23">
        <f>+J896-(J897*$I$1)</f>
        <v>0</v>
      </c>
      <c r="K898" s="13" t="s">
        <v>897</v>
      </c>
      <c r="T898" s="12" t="s">
        <v>4575</v>
      </c>
    </row>
    <row r="899" spans="5:20" ht="12.95" customHeight="1" x14ac:dyDescent="0.2">
      <c r="E899" s="5" t="s">
        <v>879</v>
      </c>
      <c r="G899" s="7" t="s">
        <v>4706</v>
      </c>
      <c r="H899" s="8" t="s">
        <v>4707</v>
      </c>
      <c r="I899" s="21"/>
      <c r="J899" s="21"/>
      <c r="K899" s="12" t="s">
        <v>898</v>
      </c>
      <c r="T899" s="12" t="s">
        <v>4576</v>
      </c>
    </row>
    <row r="900" spans="5:20" ht="12.95" customHeight="1" x14ac:dyDescent="0.2">
      <c r="E900" s="5" t="s">
        <v>879</v>
      </c>
      <c r="G900" s="5" t="s">
        <v>4709</v>
      </c>
      <c r="H900" s="9" t="s">
        <v>4710</v>
      </c>
      <c r="I900" s="22">
        <v>0</v>
      </c>
      <c r="J900" s="22">
        <v>0</v>
      </c>
      <c r="K900" s="12" t="s">
        <v>899</v>
      </c>
      <c r="T900" s="12" t="s">
        <v>4577</v>
      </c>
    </row>
    <row r="901" spans="5:20" ht="12.95" customHeight="1" x14ac:dyDescent="0.2">
      <c r="E901" s="5" t="s">
        <v>879</v>
      </c>
      <c r="G901" s="5" t="s">
        <v>4712</v>
      </c>
      <c r="H901" s="9" t="s">
        <v>1533</v>
      </c>
      <c r="I901" s="22">
        <v>0</v>
      </c>
      <c r="J901" s="22">
        <v>0</v>
      </c>
      <c r="K901" s="12" t="s">
        <v>900</v>
      </c>
      <c r="T901" s="12" t="s">
        <v>4578</v>
      </c>
    </row>
    <row r="902" spans="5:20" ht="12.95" customHeight="1" x14ac:dyDescent="0.2">
      <c r="E902" s="5" t="s">
        <v>879</v>
      </c>
      <c r="G902" s="5" t="s">
        <v>1535</v>
      </c>
      <c r="H902" s="9" t="s">
        <v>1536</v>
      </c>
      <c r="I902" s="22">
        <v>0</v>
      </c>
      <c r="J902" s="22">
        <v>0</v>
      </c>
      <c r="K902" s="12" t="s">
        <v>901</v>
      </c>
      <c r="T902" s="12" t="s">
        <v>4579</v>
      </c>
    </row>
    <row r="903" spans="5:20" ht="12.95" customHeight="1" x14ac:dyDescent="0.2">
      <c r="E903" s="5" t="s">
        <v>879</v>
      </c>
      <c r="G903" s="3" t="s">
        <v>1538</v>
      </c>
      <c r="H903" s="10" t="s">
        <v>1539</v>
      </c>
      <c r="I903" s="23">
        <f>SUM(I900:I902)</f>
        <v>0</v>
      </c>
      <c r="J903" s="23">
        <f>SUM(J900:J902)</f>
        <v>0</v>
      </c>
      <c r="K903" s="13" t="s">
        <v>902</v>
      </c>
      <c r="T903" s="12" t="s">
        <v>4580</v>
      </c>
    </row>
    <row r="904" spans="5:20" ht="12.95" customHeight="1" x14ac:dyDescent="0.2">
      <c r="E904" s="5" t="s">
        <v>879</v>
      </c>
      <c r="G904" s="3" t="s">
        <v>1541</v>
      </c>
      <c r="H904" s="10" t="s">
        <v>1542</v>
      </c>
      <c r="I904" s="23">
        <f>+I898+I903</f>
        <v>0</v>
      </c>
      <c r="J904" s="23">
        <f>+J898+J903</f>
        <v>0</v>
      </c>
      <c r="K904" s="13" t="s">
        <v>903</v>
      </c>
      <c r="T904" s="12" t="s">
        <v>4581</v>
      </c>
    </row>
    <row r="905" spans="5:20" ht="12.95" customHeight="1" x14ac:dyDescent="0.2">
      <c r="E905" s="5" t="s">
        <v>879</v>
      </c>
      <c r="G905" s="7" t="s">
        <v>1544</v>
      </c>
      <c r="H905" s="8" t="s">
        <v>1545</v>
      </c>
      <c r="I905" s="21"/>
      <c r="J905" s="21"/>
      <c r="K905" s="12" t="s">
        <v>904</v>
      </c>
      <c r="T905" s="12" t="s">
        <v>4582</v>
      </c>
    </row>
    <row r="906" spans="5:20" ht="12.95" customHeight="1" x14ac:dyDescent="0.2">
      <c r="E906" s="5" t="s">
        <v>879</v>
      </c>
      <c r="G906" s="5" t="s">
        <v>1547</v>
      </c>
      <c r="H906" s="9" t="s">
        <v>1548</v>
      </c>
      <c r="I906" s="22">
        <v>0</v>
      </c>
      <c r="J906" s="22">
        <v>0</v>
      </c>
      <c r="K906" s="12" t="s">
        <v>905</v>
      </c>
      <c r="T906" s="12" t="s">
        <v>4583</v>
      </c>
    </row>
    <row r="907" spans="5:20" ht="12.95" customHeight="1" x14ac:dyDescent="0.2">
      <c r="E907" s="5" t="s">
        <v>879</v>
      </c>
      <c r="G907" s="5" t="s">
        <v>1550</v>
      </c>
      <c r="H907" s="9" t="s">
        <v>1551</v>
      </c>
      <c r="I907" s="22">
        <v>0</v>
      </c>
      <c r="J907" s="22">
        <v>0</v>
      </c>
      <c r="K907" s="12" t="s">
        <v>906</v>
      </c>
      <c r="T907" s="12" t="s">
        <v>4584</v>
      </c>
    </row>
    <row r="908" spans="5:20" ht="12.95" customHeight="1" x14ac:dyDescent="0.2">
      <c r="E908" s="5" t="s">
        <v>879</v>
      </c>
      <c r="G908" s="5" t="s">
        <v>1553</v>
      </c>
      <c r="H908" s="9" t="s">
        <v>1554</v>
      </c>
      <c r="I908" s="22">
        <v>0</v>
      </c>
      <c r="J908" s="22">
        <v>0</v>
      </c>
      <c r="K908" s="12" t="s">
        <v>907</v>
      </c>
      <c r="T908" s="12" t="s">
        <v>4585</v>
      </c>
    </row>
    <row r="909" spans="5:20" ht="12.95" customHeight="1" x14ac:dyDescent="0.2">
      <c r="E909" s="5" t="s">
        <v>879</v>
      </c>
      <c r="G909" s="5" t="s">
        <v>1556</v>
      </c>
      <c r="H909" s="9" t="s">
        <v>1557</v>
      </c>
      <c r="I909" s="22">
        <v>0</v>
      </c>
      <c r="J909" s="22">
        <v>0</v>
      </c>
      <c r="K909" s="12" t="s">
        <v>908</v>
      </c>
      <c r="T909" s="12" t="s">
        <v>4586</v>
      </c>
    </row>
    <row r="910" spans="5:20" ht="12.95" customHeight="1" x14ac:dyDescent="0.2">
      <c r="E910" s="5" t="s">
        <v>879</v>
      </c>
      <c r="G910" s="5" t="s">
        <v>1559</v>
      </c>
      <c r="H910" s="9" t="s">
        <v>1560</v>
      </c>
      <c r="I910" s="22">
        <v>0</v>
      </c>
      <c r="J910" s="22">
        <v>0</v>
      </c>
      <c r="K910" s="12" t="s">
        <v>909</v>
      </c>
      <c r="T910" s="12" t="s">
        <v>4587</v>
      </c>
    </row>
    <row r="911" spans="5:20" ht="12.95" customHeight="1" x14ac:dyDescent="0.2">
      <c r="E911" s="5" t="s">
        <v>879</v>
      </c>
      <c r="G911" s="5" t="s">
        <v>1562</v>
      </c>
      <c r="H911" s="9" t="s">
        <v>1563</v>
      </c>
      <c r="I911" s="22">
        <v>0</v>
      </c>
      <c r="J911" s="22">
        <v>0</v>
      </c>
      <c r="K911" s="12" t="s">
        <v>910</v>
      </c>
      <c r="T911" s="12" t="s">
        <v>4588</v>
      </c>
    </row>
    <row r="912" spans="5:20" ht="12.95" customHeight="1" x14ac:dyDescent="0.2">
      <c r="E912" s="5" t="s">
        <v>879</v>
      </c>
      <c r="G912" s="5" t="s">
        <v>1565</v>
      </c>
      <c r="H912" s="9" t="s">
        <v>1566</v>
      </c>
      <c r="I912" s="22">
        <v>0</v>
      </c>
      <c r="J912" s="22">
        <v>0</v>
      </c>
      <c r="K912" s="12" t="s">
        <v>911</v>
      </c>
      <c r="T912" s="12" t="s">
        <v>4589</v>
      </c>
    </row>
    <row r="913" spans="5:20" ht="12.95" customHeight="1" x14ac:dyDescent="0.2">
      <c r="E913" s="5" t="s">
        <v>879</v>
      </c>
      <c r="G913" s="5" t="s">
        <v>1568</v>
      </c>
      <c r="H913" s="9" t="s">
        <v>1569</v>
      </c>
      <c r="I913" s="22">
        <v>0</v>
      </c>
      <c r="J913" s="22">
        <v>0</v>
      </c>
      <c r="K913" s="12" t="s">
        <v>912</v>
      </c>
      <c r="T913" s="12" t="s">
        <v>4590</v>
      </c>
    </row>
    <row r="914" spans="5:20" ht="12.95" customHeight="1" x14ac:dyDescent="0.2">
      <c r="E914" s="5" t="s">
        <v>879</v>
      </c>
      <c r="G914" s="5" t="s">
        <v>1571</v>
      </c>
      <c r="H914" s="9" t="s">
        <v>1572</v>
      </c>
      <c r="I914" s="22">
        <v>0</v>
      </c>
      <c r="J914" s="22">
        <v>0</v>
      </c>
      <c r="K914" s="12" t="s">
        <v>913</v>
      </c>
      <c r="T914" s="12" t="s">
        <v>4591</v>
      </c>
    </row>
    <row r="915" spans="5:20" ht="12.95" customHeight="1" x14ac:dyDescent="0.2">
      <c r="E915" s="5" t="s">
        <v>879</v>
      </c>
      <c r="G915" s="5" t="s">
        <v>1574</v>
      </c>
      <c r="H915" s="9" t="s">
        <v>1575</v>
      </c>
      <c r="I915" s="22">
        <v>0</v>
      </c>
      <c r="J915" s="22">
        <v>0</v>
      </c>
      <c r="K915" s="12" t="s">
        <v>914</v>
      </c>
      <c r="T915" s="12" t="s">
        <v>4592</v>
      </c>
    </row>
    <row r="916" spans="5:20" ht="12.95" customHeight="1" x14ac:dyDescent="0.2">
      <c r="E916" s="5" t="s">
        <v>879</v>
      </c>
      <c r="G916" s="5" t="s">
        <v>1577</v>
      </c>
      <c r="H916" s="9" t="s">
        <v>1578</v>
      </c>
      <c r="I916" s="22">
        <v>0</v>
      </c>
      <c r="J916" s="22">
        <v>0</v>
      </c>
      <c r="K916" s="12" t="s">
        <v>915</v>
      </c>
      <c r="T916" s="12" t="s">
        <v>4593</v>
      </c>
    </row>
    <row r="917" spans="5:20" ht="12.95" customHeight="1" x14ac:dyDescent="0.2">
      <c r="E917" s="5" t="s">
        <v>879</v>
      </c>
      <c r="G917" s="5" t="s">
        <v>1580</v>
      </c>
      <c r="H917" s="9" t="s">
        <v>1581</v>
      </c>
      <c r="I917" s="22">
        <v>0</v>
      </c>
      <c r="J917" s="22">
        <v>0</v>
      </c>
      <c r="K917" s="12" t="s">
        <v>916</v>
      </c>
      <c r="T917" s="12" t="s">
        <v>4594</v>
      </c>
    </row>
    <row r="918" spans="5:20" ht="12.95" customHeight="1" x14ac:dyDescent="0.2">
      <c r="E918" s="5" t="s">
        <v>879</v>
      </c>
      <c r="G918" s="5" t="s">
        <v>1583</v>
      </c>
      <c r="H918" s="9" t="s">
        <v>1584</v>
      </c>
      <c r="I918" s="22">
        <v>0</v>
      </c>
      <c r="J918" s="22">
        <v>0</v>
      </c>
      <c r="K918" s="12" t="s">
        <v>917</v>
      </c>
      <c r="T918" s="12" t="s">
        <v>4595</v>
      </c>
    </row>
    <row r="919" spans="5:20" ht="12.95" customHeight="1" x14ac:dyDescent="0.2">
      <c r="E919" s="5" t="s">
        <v>879</v>
      </c>
      <c r="G919" s="5" t="s">
        <v>1586</v>
      </c>
      <c r="H919" s="9" t="s">
        <v>1587</v>
      </c>
      <c r="I919" s="22">
        <v>0</v>
      </c>
      <c r="J919" s="22">
        <v>0</v>
      </c>
      <c r="K919" s="12" t="s">
        <v>918</v>
      </c>
      <c r="T919" s="12" t="s">
        <v>4596</v>
      </c>
    </row>
    <row r="920" spans="5:20" ht="12.95" customHeight="1" x14ac:dyDescent="0.2">
      <c r="E920" s="5" t="s">
        <v>879</v>
      </c>
      <c r="G920" s="5" t="s">
        <v>1589</v>
      </c>
      <c r="H920" s="9" t="s">
        <v>1590</v>
      </c>
      <c r="I920" s="22">
        <v>0</v>
      </c>
      <c r="J920" s="22">
        <v>0</v>
      </c>
      <c r="K920" s="12" t="s">
        <v>919</v>
      </c>
      <c r="T920" s="12" t="s">
        <v>4597</v>
      </c>
    </row>
    <row r="921" spans="5:20" ht="12.95" customHeight="1" x14ac:dyDescent="0.2">
      <c r="E921" s="5" t="s">
        <v>879</v>
      </c>
      <c r="G921" s="5" t="s">
        <v>1592</v>
      </c>
      <c r="H921" s="9" t="s">
        <v>1593</v>
      </c>
      <c r="I921" s="22">
        <v>0</v>
      </c>
      <c r="J921" s="22">
        <v>0</v>
      </c>
      <c r="K921" s="12" t="s">
        <v>920</v>
      </c>
      <c r="T921" s="12" t="s">
        <v>4598</v>
      </c>
    </row>
    <row r="922" spans="5:20" ht="12.95" customHeight="1" x14ac:dyDescent="0.2">
      <c r="E922" s="5" t="s">
        <v>879</v>
      </c>
      <c r="G922" s="5" t="s">
        <v>1595</v>
      </c>
      <c r="H922" s="9" t="s">
        <v>1596</v>
      </c>
      <c r="I922" s="22">
        <v>0</v>
      </c>
      <c r="J922" s="22">
        <v>0</v>
      </c>
      <c r="K922" s="12" t="s">
        <v>921</v>
      </c>
      <c r="T922" s="12" t="s">
        <v>4599</v>
      </c>
    </row>
    <row r="923" spans="5:20" ht="12.95" customHeight="1" x14ac:dyDescent="0.2">
      <c r="E923" s="5" t="s">
        <v>879</v>
      </c>
      <c r="G923" s="3" t="s">
        <v>1598</v>
      </c>
      <c r="H923" s="10" t="s">
        <v>1599</v>
      </c>
      <c r="I923" s="23">
        <f>SUM(I906:I922)</f>
        <v>0</v>
      </c>
      <c r="J923" s="23">
        <f>SUM(J906:J922)</f>
        <v>0</v>
      </c>
      <c r="K923" s="13" t="s">
        <v>922</v>
      </c>
      <c r="T923" s="12" t="s">
        <v>4600</v>
      </c>
    </row>
    <row r="924" spans="5:20" ht="12.95" customHeight="1" x14ac:dyDescent="0.2">
      <c r="E924" s="5" t="s">
        <v>879</v>
      </c>
      <c r="G924" s="7" t="s">
        <v>1601</v>
      </c>
      <c r="H924" s="8" t="s">
        <v>1602</v>
      </c>
      <c r="I924" s="21"/>
      <c r="J924" s="21"/>
      <c r="K924" s="12" t="s">
        <v>923</v>
      </c>
      <c r="T924" s="12" t="s">
        <v>4601</v>
      </c>
    </row>
    <row r="925" spans="5:20" ht="12.95" customHeight="1" x14ac:dyDescent="0.2">
      <c r="E925" s="5" t="s">
        <v>879</v>
      </c>
      <c r="G925" s="5" t="s">
        <v>1604</v>
      </c>
      <c r="H925" s="9" t="s">
        <v>1605</v>
      </c>
      <c r="I925" s="22">
        <v>0</v>
      </c>
      <c r="J925" s="22">
        <v>0</v>
      </c>
      <c r="K925" s="12" t="s">
        <v>924</v>
      </c>
      <c r="T925" s="12" t="s">
        <v>4602</v>
      </c>
    </row>
    <row r="926" spans="5:20" ht="12.95" customHeight="1" x14ac:dyDescent="0.2">
      <c r="E926" s="5" t="s">
        <v>879</v>
      </c>
      <c r="G926" s="5" t="s">
        <v>1607</v>
      </c>
      <c r="H926" s="9" t="s">
        <v>1608</v>
      </c>
      <c r="I926" s="22">
        <v>0</v>
      </c>
      <c r="J926" s="22">
        <v>0</v>
      </c>
      <c r="K926" s="12" t="s">
        <v>925</v>
      </c>
      <c r="T926" s="12" t="s">
        <v>4603</v>
      </c>
    </row>
    <row r="927" spans="5:20" ht="12.95" customHeight="1" x14ac:dyDescent="0.2">
      <c r="E927" s="5" t="s">
        <v>879</v>
      </c>
      <c r="G927" s="5" t="s">
        <v>1610</v>
      </c>
      <c r="H927" s="9" t="s">
        <v>1611</v>
      </c>
      <c r="I927" s="22">
        <v>0</v>
      </c>
      <c r="J927" s="22">
        <v>0</v>
      </c>
      <c r="K927" s="12" t="s">
        <v>926</v>
      </c>
      <c r="T927" s="12" t="s">
        <v>4604</v>
      </c>
    </row>
    <row r="928" spans="5:20" ht="12.95" customHeight="1" x14ac:dyDescent="0.2">
      <c r="E928" s="5" t="s">
        <v>879</v>
      </c>
      <c r="G928" s="3" t="s">
        <v>1613</v>
      </c>
      <c r="H928" s="10" t="s">
        <v>1614</v>
      </c>
      <c r="I928" s="23">
        <f>SUM(I925:I927)</f>
        <v>0</v>
      </c>
      <c r="J928" s="23">
        <f>SUM(J925:J927)</f>
        <v>0</v>
      </c>
      <c r="K928" s="13" t="s">
        <v>927</v>
      </c>
      <c r="T928" s="12" t="s">
        <v>4605</v>
      </c>
    </row>
    <row r="929" spans="5:20" ht="12.95" customHeight="1" x14ac:dyDescent="0.2">
      <c r="E929" s="5" t="s">
        <v>879</v>
      </c>
      <c r="G929" s="3" t="s">
        <v>1616</v>
      </c>
      <c r="H929" s="10" t="s">
        <v>1617</v>
      </c>
      <c r="I929" s="23">
        <f>+I923+I928</f>
        <v>0</v>
      </c>
      <c r="J929" s="23">
        <f>+J923+J928</f>
        <v>0</v>
      </c>
      <c r="K929" s="13" t="s">
        <v>928</v>
      </c>
      <c r="T929" s="12" t="s">
        <v>4606</v>
      </c>
    </row>
    <row r="930" spans="5:20" ht="12.95" customHeight="1" x14ac:dyDescent="0.2">
      <c r="E930" s="5" t="s">
        <v>879</v>
      </c>
      <c r="G930" s="7" t="s">
        <v>1619</v>
      </c>
      <c r="H930" s="8" t="s">
        <v>1620</v>
      </c>
      <c r="I930" s="21"/>
      <c r="J930" s="21"/>
      <c r="K930" s="12" t="s">
        <v>929</v>
      </c>
      <c r="T930" s="12" t="s">
        <v>4607</v>
      </c>
    </row>
    <row r="931" spans="5:20" ht="12.95" customHeight="1" x14ac:dyDescent="0.2">
      <c r="E931" s="5" t="s">
        <v>879</v>
      </c>
      <c r="G931" s="3" t="s">
        <v>1622</v>
      </c>
      <c r="H931" s="10" t="s">
        <v>1623</v>
      </c>
      <c r="I931" s="23">
        <f>+I904-(I929*$I$1)</f>
        <v>0</v>
      </c>
      <c r="J931" s="23">
        <f>+J904-(J929*$I$1)</f>
        <v>0</v>
      </c>
      <c r="K931" s="13" t="s">
        <v>930</v>
      </c>
      <c r="T931" s="12" t="s">
        <v>4608</v>
      </c>
    </row>
    <row r="932" spans="5:20" ht="12.95" customHeight="1" x14ac:dyDescent="0.2">
      <c r="E932" s="5" t="s">
        <v>879</v>
      </c>
      <c r="G932" s="5" t="s">
        <v>1625</v>
      </c>
      <c r="H932" s="9" t="s">
        <v>1626</v>
      </c>
      <c r="I932" s="22">
        <v>0</v>
      </c>
      <c r="J932" s="22">
        <v>0</v>
      </c>
      <c r="K932" s="12" t="s">
        <v>931</v>
      </c>
      <c r="T932" s="12" t="s">
        <v>4609</v>
      </c>
    </row>
    <row r="933" spans="5:20" ht="12.95" customHeight="1" x14ac:dyDescent="0.2">
      <c r="E933" s="5" t="s">
        <v>879</v>
      </c>
      <c r="G933" s="3" t="s">
        <v>1628</v>
      </c>
      <c r="H933" s="10" t="s">
        <v>1629</v>
      </c>
      <c r="I933" s="23">
        <f>+I931-(I932*$I$1)</f>
        <v>0</v>
      </c>
      <c r="J933" s="23">
        <f>+J931-(J932*$I$1)</f>
        <v>0</v>
      </c>
      <c r="K933" s="13" t="s">
        <v>932</v>
      </c>
      <c r="T933" s="12" t="s">
        <v>4610</v>
      </c>
    </row>
    <row r="934" spans="5:20" ht="12.95" customHeight="1" x14ac:dyDescent="0.2">
      <c r="E934" s="5" t="s">
        <v>879</v>
      </c>
      <c r="G934" s="5" t="s">
        <v>1631</v>
      </c>
      <c r="H934" s="9" t="s">
        <v>1632</v>
      </c>
      <c r="I934" s="22">
        <v>0</v>
      </c>
      <c r="J934" s="22">
        <v>0</v>
      </c>
      <c r="K934" s="12" t="s">
        <v>933</v>
      </c>
      <c r="T934" s="12" t="s">
        <v>4611</v>
      </c>
    </row>
    <row r="935" spans="5:20" ht="12.95" customHeight="1" x14ac:dyDescent="0.2">
      <c r="E935" s="5" t="s">
        <v>879</v>
      </c>
      <c r="G935" s="5" t="s">
        <v>1634</v>
      </c>
      <c r="H935" s="9" t="s">
        <v>1635</v>
      </c>
      <c r="I935" s="22">
        <v>0</v>
      </c>
      <c r="J935" s="22">
        <v>0</v>
      </c>
      <c r="K935" s="12" t="s">
        <v>934</v>
      </c>
      <c r="T935" s="12" t="s">
        <v>4612</v>
      </c>
    </row>
    <row r="936" spans="5:20" ht="12.95" customHeight="1" x14ac:dyDescent="0.2">
      <c r="E936" s="5" t="s">
        <v>879</v>
      </c>
      <c r="G936" s="3" t="s">
        <v>1637</v>
      </c>
      <c r="H936" s="10" t="s">
        <v>1638</v>
      </c>
      <c r="I936" s="23">
        <f>SUM(I933:I935)</f>
        <v>0</v>
      </c>
      <c r="J936" s="23">
        <f>SUM(J933:J935)</f>
        <v>0</v>
      </c>
      <c r="K936" s="13" t="s">
        <v>935</v>
      </c>
      <c r="T936" s="12" t="s">
        <v>4613</v>
      </c>
    </row>
    <row r="937" spans="5:20" ht="12.95" customHeight="1" x14ac:dyDescent="0.2">
      <c r="E937" s="5" t="s">
        <v>879</v>
      </c>
      <c r="G937" s="7" t="s">
        <v>1640</v>
      </c>
      <c r="H937" s="8" t="s">
        <v>1641</v>
      </c>
      <c r="I937" s="21"/>
      <c r="J937" s="21"/>
      <c r="K937" s="12" t="s">
        <v>936</v>
      </c>
      <c r="T937" s="12" t="s">
        <v>4614</v>
      </c>
    </row>
    <row r="938" spans="5:20" ht="12.95" customHeight="1" x14ac:dyDescent="0.2">
      <c r="E938" s="5" t="s">
        <v>879</v>
      </c>
      <c r="G938" s="5" t="s">
        <v>1643</v>
      </c>
      <c r="H938" s="9" t="s">
        <v>1644</v>
      </c>
      <c r="I938" s="22">
        <v>0</v>
      </c>
      <c r="J938" s="22">
        <v>0</v>
      </c>
      <c r="K938" s="12" t="s">
        <v>937</v>
      </c>
      <c r="T938" s="12" t="s">
        <v>4615</v>
      </c>
    </row>
    <row r="939" spans="5:20" ht="12.95" customHeight="1" x14ac:dyDescent="0.2">
      <c r="E939" s="5" t="s">
        <v>879</v>
      </c>
      <c r="G939" s="5" t="s">
        <v>1646</v>
      </c>
      <c r="H939" s="9" t="s">
        <v>1647</v>
      </c>
      <c r="I939" s="22">
        <v>0</v>
      </c>
      <c r="J939" s="22">
        <v>0</v>
      </c>
      <c r="K939" s="12" t="s">
        <v>938</v>
      </c>
      <c r="T939" s="12" t="s">
        <v>4616</v>
      </c>
    </row>
    <row r="940" spans="5:20" ht="12.95" customHeight="1" x14ac:dyDescent="0.2">
      <c r="E940" s="5" t="s">
        <v>879</v>
      </c>
      <c r="G940" s="5" t="s">
        <v>1649</v>
      </c>
      <c r="H940" s="9" t="s">
        <v>1650</v>
      </c>
      <c r="I940" s="22">
        <v>0</v>
      </c>
      <c r="J940" s="22">
        <v>0</v>
      </c>
      <c r="K940" s="12" t="s">
        <v>939</v>
      </c>
      <c r="T940" s="12" t="s">
        <v>4617</v>
      </c>
    </row>
    <row r="941" spans="5:20" ht="12.95" customHeight="1" x14ac:dyDescent="0.2">
      <c r="E941" s="5" t="s">
        <v>879</v>
      </c>
      <c r="G941" s="5" t="s">
        <v>1652</v>
      </c>
      <c r="H941" s="9" t="s">
        <v>1653</v>
      </c>
      <c r="I941" s="22">
        <v>0</v>
      </c>
      <c r="J941" s="22">
        <v>0</v>
      </c>
      <c r="K941" s="12" t="s">
        <v>940</v>
      </c>
      <c r="T941" s="12" t="s">
        <v>4618</v>
      </c>
    </row>
    <row r="942" spans="5:20" ht="12.95" customHeight="1" x14ac:dyDescent="0.2">
      <c r="E942" s="5" t="s">
        <v>879</v>
      </c>
      <c r="G942" s="5" t="s">
        <v>1655</v>
      </c>
      <c r="H942" s="9" t="s">
        <v>1656</v>
      </c>
      <c r="I942" s="22">
        <v>0</v>
      </c>
      <c r="J942" s="22">
        <v>0</v>
      </c>
      <c r="K942" s="12" t="s">
        <v>941</v>
      </c>
      <c r="T942" s="12" t="s">
        <v>4619</v>
      </c>
    </row>
    <row r="943" spans="5:20" ht="12.95" customHeight="1" x14ac:dyDescent="0.2">
      <c r="E943" s="5" t="s">
        <v>879</v>
      </c>
      <c r="G943" s="5" t="s">
        <v>1658</v>
      </c>
      <c r="H943" s="9" t="s">
        <v>1659</v>
      </c>
      <c r="I943" s="22">
        <v>0</v>
      </c>
      <c r="J943" s="22">
        <v>0</v>
      </c>
      <c r="K943" s="12" t="s">
        <v>942</v>
      </c>
      <c r="T943" s="12" t="s">
        <v>4620</v>
      </c>
    </row>
    <row r="944" spans="5:20" ht="12.95" customHeight="1" x14ac:dyDescent="0.2">
      <c r="E944" s="5" t="s">
        <v>879</v>
      </c>
      <c r="G944" s="5" t="s">
        <v>1661</v>
      </c>
      <c r="H944" s="9" t="s">
        <v>1662</v>
      </c>
      <c r="I944" s="22">
        <v>0</v>
      </c>
      <c r="J944" s="22">
        <v>0</v>
      </c>
      <c r="K944" s="12" t="s">
        <v>943</v>
      </c>
      <c r="T944" s="12" t="s">
        <v>4621</v>
      </c>
    </row>
    <row r="945" spans="4:20" ht="12.95" customHeight="1" x14ac:dyDescent="0.2">
      <c r="E945" s="5" t="s">
        <v>879</v>
      </c>
      <c r="G945" s="5" t="s">
        <v>1664</v>
      </c>
      <c r="H945" s="9" t="s">
        <v>1665</v>
      </c>
      <c r="I945" s="22">
        <v>0</v>
      </c>
      <c r="J945" s="22">
        <v>0</v>
      </c>
      <c r="K945" s="12" t="s">
        <v>944</v>
      </c>
      <c r="T945" s="12" t="s">
        <v>4622</v>
      </c>
    </row>
    <row r="946" spans="4:20" ht="12.95" customHeight="1" x14ac:dyDescent="0.2">
      <c r="E946" s="5" t="s">
        <v>879</v>
      </c>
      <c r="G946" s="5" t="s">
        <v>1667</v>
      </c>
      <c r="H946" s="9" t="s">
        <v>1668</v>
      </c>
      <c r="I946" s="22">
        <v>0</v>
      </c>
      <c r="J946" s="22">
        <v>0</v>
      </c>
      <c r="K946" s="12" t="s">
        <v>945</v>
      </c>
      <c r="T946" s="12" t="s">
        <v>4623</v>
      </c>
    </row>
    <row r="947" spans="4:20" ht="12.95" customHeight="1" x14ac:dyDescent="0.2">
      <c r="E947" s="5" t="s">
        <v>879</v>
      </c>
      <c r="G947" s="3" t="s">
        <v>1670</v>
      </c>
      <c r="H947" s="10" t="s">
        <v>1671</v>
      </c>
      <c r="I947" s="23">
        <f>+I936+SUM(I938:I946)</f>
        <v>0</v>
      </c>
      <c r="J947" s="23">
        <f>+J936+SUM(J938:J946)</f>
        <v>0</v>
      </c>
      <c r="K947" s="13" t="s">
        <v>946</v>
      </c>
      <c r="T947" s="12" t="s">
        <v>4624</v>
      </c>
    </row>
    <row r="948" spans="4:20" ht="12.95" customHeight="1" x14ac:dyDescent="0.2">
      <c r="D948" s="5" t="s">
        <v>947</v>
      </c>
      <c r="E948" s="5" t="s">
        <v>948</v>
      </c>
      <c r="F948" s="18"/>
      <c r="G948" s="7" t="s">
        <v>4652</v>
      </c>
      <c r="H948" s="8" t="s">
        <v>4653</v>
      </c>
      <c r="I948" s="21"/>
      <c r="J948" s="21"/>
      <c r="K948" s="12" t="s">
        <v>949</v>
      </c>
      <c r="T948" s="12" t="s">
        <v>4558</v>
      </c>
    </row>
    <row r="949" spans="4:20" ht="12.95" customHeight="1" x14ac:dyDescent="0.2">
      <c r="E949" s="5" t="s">
        <v>948</v>
      </c>
      <c r="G949" s="5" t="s">
        <v>4655</v>
      </c>
      <c r="H949" s="9" t="s">
        <v>4656</v>
      </c>
      <c r="I949" s="22">
        <v>0</v>
      </c>
      <c r="J949" s="22">
        <v>0</v>
      </c>
      <c r="K949" s="12" t="s">
        <v>950</v>
      </c>
      <c r="T949" s="12" t="s">
        <v>4559</v>
      </c>
    </row>
    <row r="950" spans="4:20" ht="12.95" customHeight="1" x14ac:dyDescent="0.2">
      <c r="E950" s="5" t="s">
        <v>948</v>
      </c>
      <c r="G950" s="5" t="s">
        <v>4658</v>
      </c>
      <c r="H950" s="9" t="s">
        <v>4659</v>
      </c>
      <c r="I950" s="22">
        <v>0</v>
      </c>
      <c r="J950" s="22">
        <v>0</v>
      </c>
      <c r="K950" s="12" t="s">
        <v>951</v>
      </c>
      <c r="T950" s="12" t="s">
        <v>4560</v>
      </c>
    </row>
    <row r="951" spans="4:20" ht="12.95" customHeight="1" x14ac:dyDescent="0.2">
      <c r="E951" s="5" t="s">
        <v>948</v>
      </c>
      <c r="G951" s="5" t="s">
        <v>4661</v>
      </c>
      <c r="H951" s="9" t="s">
        <v>4662</v>
      </c>
      <c r="I951" s="22">
        <v>0</v>
      </c>
      <c r="J951" s="22">
        <v>0</v>
      </c>
      <c r="K951" s="12" t="s">
        <v>952</v>
      </c>
      <c r="T951" s="12" t="s">
        <v>4561</v>
      </c>
    </row>
    <row r="952" spans="4:20" ht="12.95" customHeight="1" x14ac:dyDescent="0.2">
      <c r="E952" s="5" t="s">
        <v>948</v>
      </c>
      <c r="G952" s="5" t="s">
        <v>4664</v>
      </c>
      <c r="H952" s="9" t="s">
        <v>4665</v>
      </c>
      <c r="I952" s="22">
        <v>0</v>
      </c>
      <c r="J952" s="22">
        <v>0</v>
      </c>
      <c r="K952" s="12" t="s">
        <v>953</v>
      </c>
      <c r="T952" s="12" t="s">
        <v>4562</v>
      </c>
    </row>
    <row r="953" spans="4:20" ht="12.95" customHeight="1" x14ac:dyDescent="0.2">
      <c r="E953" s="5" t="s">
        <v>948</v>
      </c>
      <c r="G953" s="5" t="s">
        <v>4667</v>
      </c>
      <c r="H953" s="9" t="s">
        <v>4668</v>
      </c>
      <c r="I953" s="22">
        <v>0</v>
      </c>
      <c r="J953" s="22">
        <v>0</v>
      </c>
      <c r="K953" s="12" t="s">
        <v>954</v>
      </c>
      <c r="T953" s="12" t="s">
        <v>4563</v>
      </c>
    </row>
    <row r="954" spans="4:20" ht="12.95" customHeight="1" x14ac:dyDescent="0.2">
      <c r="E954" s="5" t="s">
        <v>948</v>
      </c>
      <c r="G954" s="5" t="s">
        <v>4670</v>
      </c>
      <c r="H954" s="9" t="s">
        <v>4671</v>
      </c>
      <c r="I954" s="22">
        <v>0</v>
      </c>
      <c r="J954" s="22">
        <v>0</v>
      </c>
      <c r="K954" s="12" t="s">
        <v>955</v>
      </c>
      <c r="T954" s="12" t="s">
        <v>4564</v>
      </c>
    </row>
    <row r="955" spans="4:20" ht="12.95" customHeight="1" x14ac:dyDescent="0.2">
      <c r="E955" s="5" t="s">
        <v>948</v>
      </c>
      <c r="G955" s="5" t="s">
        <v>4673</v>
      </c>
      <c r="H955" s="9" t="s">
        <v>4674</v>
      </c>
      <c r="I955" s="22">
        <v>0</v>
      </c>
      <c r="J955" s="22">
        <v>0</v>
      </c>
      <c r="K955" s="12" t="s">
        <v>956</v>
      </c>
      <c r="T955" s="12" t="s">
        <v>4565</v>
      </c>
    </row>
    <row r="956" spans="4:20" ht="12.95" customHeight="1" x14ac:dyDescent="0.2">
      <c r="E956" s="5" t="s">
        <v>948</v>
      </c>
      <c r="G956" s="5" t="s">
        <v>4676</v>
      </c>
      <c r="H956" s="9" t="s">
        <v>4677</v>
      </c>
      <c r="I956" s="22">
        <v>0</v>
      </c>
      <c r="J956" s="22">
        <v>0</v>
      </c>
      <c r="K956" s="12" t="s">
        <v>957</v>
      </c>
      <c r="T956" s="12" t="s">
        <v>4566</v>
      </c>
    </row>
    <row r="957" spans="4:20" ht="12.95" customHeight="1" x14ac:dyDescent="0.2">
      <c r="E957" s="5" t="s">
        <v>948</v>
      </c>
      <c r="G957" s="5" t="s">
        <v>4679</v>
      </c>
      <c r="H957" s="9" t="s">
        <v>4680</v>
      </c>
      <c r="I957" s="22">
        <v>0</v>
      </c>
      <c r="J957" s="22">
        <v>0</v>
      </c>
      <c r="K957" s="12" t="s">
        <v>958</v>
      </c>
      <c r="T957" s="12" t="s">
        <v>4567</v>
      </c>
    </row>
    <row r="958" spans="4:20" ht="12.95" customHeight="1" x14ac:dyDescent="0.2">
      <c r="E958" s="5" t="s">
        <v>948</v>
      </c>
      <c r="G958" s="5" t="s">
        <v>4682</v>
      </c>
      <c r="H958" s="9" t="s">
        <v>4683</v>
      </c>
      <c r="I958" s="22">
        <v>0</v>
      </c>
      <c r="J958" s="22">
        <v>0</v>
      </c>
      <c r="K958" s="12" t="s">
        <v>959</v>
      </c>
      <c r="T958" s="12" t="s">
        <v>4568</v>
      </c>
    </row>
    <row r="959" spans="4:20" ht="12.95" customHeight="1" x14ac:dyDescent="0.2">
      <c r="E959" s="5" t="s">
        <v>948</v>
      </c>
      <c r="G959" s="5" t="s">
        <v>4685</v>
      </c>
      <c r="H959" s="9" t="s">
        <v>4686</v>
      </c>
      <c r="I959" s="22">
        <v>0</v>
      </c>
      <c r="J959" s="22">
        <v>0</v>
      </c>
      <c r="K959" s="12" t="s">
        <v>960</v>
      </c>
      <c r="T959" s="12" t="s">
        <v>4569</v>
      </c>
    </row>
    <row r="960" spans="4:20" ht="12.95" customHeight="1" x14ac:dyDescent="0.2">
      <c r="E960" s="5" t="s">
        <v>948</v>
      </c>
      <c r="G960" s="5" t="s">
        <v>4688</v>
      </c>
      <c r="H960" s="9" t="s">
        <v>4689</v>
      </c>
      <c r="I960" s="22">
        <v>0</v>
      </c>
      <c r="J960" s="22">
        <v>0</v>
      </c>
      <c r="K960" s="12" t="s">
        <v>961</v>
      </c>
      <c r="T960" s="12" t="s">
        <v>4570</v>
      </c>
    </row>
    <row r="961" spans="5:20" ht="12.95" customHeight="1" x14ac:dyDescent="0.2">
      <c r="E961" s="5" t="s">
        <v>948</v>
      </c>
      <c r="G961" s="5" t="s">
        <v>4691</v>
      </c>
      <c r="H961" s="9" t="s">
        <v>4692</v>
      </c>
      <c r="I961" s="22">
        <v>0</v>
      </c>
      <c r="J961" s="22">
        <v>0</v>
      </c>
      <c r="K961" s="12" t="s">
        <v>962</v>
      </c>
      <c r="T961" s="12" t="s">
        <v>4571</v>
      </c>
    </row>
    <row r="962" spans="5:20" ht="12.95" customHeight="1" x14ac:dyDescent="0.2">
      <c r="E962" s="5" t="s">
        <v>948</v>
      </c>
      <c r="G962" s="5" t="s">
        <v>4694</v>
      </c>
      <c r="H962" s="9" t="s">
        <v>4695</v>
      </c>
      <c r="I962" s="22">
        <v>0</v>
      </c>
      <c r="J962" s="22">
        <v>0</v>
      </c>
      <c r="K962" s="12" t="s">
        <v>963</v>
      </c>
      <c r="T962" s="12" t="s">
        <v>4572</v>
      </c>
    </row>
    <row r="963" spans="5:20" ht="12.95" customHeight="1" x14ac:dyDescent="0.2">
      <c r="E963" s="5" t="s">
        <v>948</v>
      </c>
      <c r="G963" s="3" t="s">
        <v>4697</v>
      </c>
      <c r="H963" s="10" t="s">
        <v>4698</v>
      </c>
      <c r="I963" s="23">
        <f>SUM(I949:I962)</f>
        <v>0</v>
      </c>
      <c r="J963" s="23">
        <f>SUM(J949:J962)</f>
        <v>0</v>
      </c>
      <c r="K963" s="13" t="s">
        <v>964</v>
      </c>
      <c r="T963" s="12" t="s">
        <v>4573</v>
      </c>
    </row>
    <row r="964" spans="5:20" ht="12.95" customHeight="1" x14ac:dyDescent="0.2">
      <c r="E964" s="5" t="s">
        <v>948</v>
      </c>
      <c r="G964" s="5" t="s">
        <v>4700</v>
      </c>
      <c r="H964" s="9" t="s">
        <v>4701</v>
      </c>
      <c r="I964" s="22">
        <v>0</v>
      </c>
      <c r="J964" s="22">
        <v>0</v>
      </c>
      <c r="K964" s="12" t="s">
        <v>965</v>
      </c>
      <c r="T964" s="12" t="s">
        <v>4574</v>
      </c>
    </row>
    <row r="965" spans="5:20" ht="12.95" customHeight="1" x14ac:dyDescent="0.2">
      <c r="E965" s="5" t="s">
        <v>948</v>
      </c>
      <c r="G965" s="3" t="s">
        <v>4703</v>
      </c>
      <c r="H965" s="10" t="s">
        <v>4704</v>
      </c>
      <c r="I965" s="23">
        <f>+I963-(I964*$I$1)</f>
        <v>0</v>
      </c>
      <c r="J965" s="23">
        <f>+J963-(J964*$I$1)</f>
        <v>0</v>
      </c>
      <c r="K965" s="13" t="s">
        <v>966</v>
      </c>
      <c r="T965" s="12" t="s">
        <v>4575</v>
      </c>
    </row>
    <row r="966" spans="5:20" ht="12.95" customHeight="1" x14ac:dyDescent="0.2">
      <c r="E966" s="5" t="s">
        <v>948</v>
      </c>
      <c r="G966" s="7" t="s">
        <v>4706</v>
      </c>
      <c r="H966" s="8" t="s">
        <v>4707</v>
      </c>
      <c r="I966" s="21"/>
      <c r="J966" s="21"/>
      <c r="K966" s="12" t="s">
        <v>967</v>
      </c>
      <c r="T966" s="12" t="s">
        <v>4576</v>
      </c>
    </row>
    <row r="967" spans="5:20" ht="12.95" customHeight="1" x14ac:dyDescent="0.2">
      <c r="E967" s="5" t="s">
        <v>948</v>
      </c>
      <c r="G967" s="5" t="s">
        <v>4709</v>
      </c>
      <c r="H967" s="9" t="s">
        <v>4710</v>
      </c>
      <c r="I967" s="22">
        <v>0</v>
      </c>
      <c r="J967" s="22">
        <v>0</v>
      </c>
      <c r="K967" s="12" t="s">
        <v>968</v>
      </c>
      <c r="T967" s="12" t="s">
        <v>4577</v>
      </c>
    </row>
    <row r="968" spans="5:20" ht="12.95" customHeight="1" x14ac:dyDescent="0.2">
      <c r="E968" s="5" t="s">
        <v>948</v>
      </c>
      <c r="G968" s="5" t="s">
        <v>4712</v>
      </c>
      <c r="H968" s="9" t="s">
        <v>1533</v>
      </c>
      <c r="I968" s="22">
        <v>0</v>
      </c>
      <c r="J968" s="22">
        <v>0</v>
      </c>
      <c r="K968" s="12" t="s">
        <v>969</v>
      </c>
      <c r="T968" s="12" t="s">
        <v>4578</v>
      </c>
    </row>
    <row r="969" spans="5:20" ht="12.95" customHeight="1" x14ac:dyDescent="0.2">
      <c r="E969" s="5" t="s">
        <v>948</v>
      </c>
      <c r="G969" s="5" t="s">
        <v>1535</v>
      </c>
      <c r="H969" s="9" t="s">
        <v>1536</v>
      </c>
      <c r="I969" s="22">
        <v>0</v>
      </c>
      <c r="J969" s="22">
        <v>0</v>
      </c>
      <c r="K969" s="12" t="s">
        <v>970</v>
      </c>
      <c r="T969" s="12" t="s">
        <v>4579</v>
      </c>
    </row>
    <row r="970" spans="5:20" ht="12.95" customHeight="1" x14ac:dyDescent="0.2">
      <c r="E970" s="5" t="s">
        <v>948</v>
      </c>
      <c r="G970" s="3" t="s">
        <v>1538</v>
      </c>
      <c r="H970" s="10" t="s">
        <v>1539</v>
      </c>
      <c r="I970" s="23">
        <f>SUM(I967:I969)</f>
        <v>0</v>
      </c>
      <c r="J970" s="23">
        <f>SUM(J967:J969)</f>
        <v>0</v>
      </c>
      <c r="K970" s="13" t="s">
        <v>971</v>
      </c>
      <c r="T970" s="12" t="s">
        <v>4580</v>
      </c>
    </row>
    <row r="971" spans="5:20" ht="12.95" customHeight="1" x14ac:dyDescent="0.2">
      <c r="E971" s="5" t="s">
        <v>948</v>
      </c>
      <c r="G971" s="3" t="s">
        <v>1541</v>
      </c>
      <c r="H971" s="10" t="s">
        <v>1542</v>
      </c>
      <c r="I971" s="23">
        <f>+I965+I970</f>
        <v>0</v>
      </c>
      <c r="J971" s="23">
        <f>+J965+J970</f>
        <v>0</v>
      </c>
      <c r="K971" s="13" t="s">
        <v>972</v>
      </c>
      <c r="T971" s="12" t="s">
        <v>4581</v>
      </c>
    </row>
    <row r="972" spans="5:20" ht="12.95" customHeight="1" x14ac:dyDescent="0.2">
      <c r="E972" s="5" t="s">
        <v>948</v>
      </c>
      <c r="G972" s="7" t="s">
        <v>1544</v>
      </c>
      <c r="H972" s="8" t="s">
        <v>1545</v>
      </c>
      <c r="I972" s="21"/>
      <c r="J972" s="21"/>
      <c r="K972" s="12" t="s">
        <v>973</v>
      </c>
      <c r="T972" s="12" t="s">
        <v>4582</v>
      </c>
    </row>
    <row r="973" spans="5:20" ht="12.95" customHeight="1" x14ac:dyDescent="0.2">
      <c r="E973" s="5" t="s">
        <v>948</v>
      </c>
      <c r="G973" s="5" t="s">
        <v>1547</v>
      </c>
      <c r="H973" s="9" t="s">
        <v>1548</v>
      </c>
      <c r="I973" s="22">
        <v>0</v>
      </c>
      <c r="J973" s="22">
        <v>0</v>
      </c>
      <c r="K973" s="12" t="s">
        <v>974</v>
      </c>
      <c r="T973" s="12" t="s">
        <v>4583</v>
      </c>
    </row>
    <row r="974" spans="5:20" ht="12.95" customHeight="1" x14ac:dyDescent="0.2">
      <c r="E974" s="5" t="s">
        <v>948</v>
      </c>
      <c r="G974" s="5" t="s">
        <v>1550</v>
      </c>
      <c r="H974" s="9" t="s">
        <v>1551</v>
      </c>
      <c r="I974" s="22">
        <v>0</v>
      </c>
      <c r="J974" s="22">
        <v>0</v>
      </c>
      <c r="K974" s="12" t="s">
        <v>975</v>
      </c>
      <c r="T974" s="12" t="s">
        <v>4584</v>
      </c>
    </row>
    <row r="975" spans="5:20" ht="12.95" customHeight="1" x14ac:dyDescent="0.2">
      <c r="E975" s="5" t="s">
        <v>948</v>
      </c>
      <c r="G975" s="5" t="s">
        <v>1553</v>
      </c>
      <c r="H975" s="9" t="s">
        <v>1554</v>
      </c>
      <c r="I975" s="22">
        <v>0</v>
      </c>
      <c r="J975" s="22">
        <v>0</v>
      </c>
      <c r="K975" s="12" t="s">
        <v>976</v>
      </c>
      <c r="T975" s="12" t="s">
        <v>4585</v>
      </c>
    </row>
    <row r="976" spans="5:20" ht="12.95" customHeight="1" x14ac:dyDescent="0.2">
      <c r="E976" s="5" t="s">
        <v>948</v>
      </c>
      <c r="G976" s="5" t="s">
        <v>1556</v>
      </c>
      <c r="H976" s="9" t="s">
        <v>1557</v>
      </c>
      <c r="I976" s="22">
        <v>0</v>
      </c>
      <c r="J976" s="22">
        <v>0</v>
      </c>
      <c r="K976" s="12" t="s">
        <v>977</v>
      </c>
      <c r="T976" s="12" t="s">
        <v>4586</v>
      </c>
    </row>
    <row r="977" spans="5:20" ht="12.95" customHeight="1" x14ac:dyDescent="0.2">
      <c r="E977" s="5" t="s">
        <v>948</v>
      </c>
      <c r="G977" s="5" t="s">
        <v>1559</v>
      </c>
      <c r="H977" s="9" t="s">
        <v>1560</v>
      </c>
      <c r="I977" s="22">
        <v>0</v>
      </c>
      <c r="J977" s="22">
        <v>0</v>
      </c>
      <c r="K977" s="12" t="s">
        <v>978</v>
      </c>
      <c r="T977" s="12" t="s">
        <v>4587</v>
      </c>
    </row>
    <row r="978" spans="5:20" ht="12.95" customHeight="1" x14ac:dyDescent="0.2">
      <c r="E978" s="5" t="s">
        <v>948</v>
      </c>
      <c r="G978" s="5" t="s">
        <v>1562</v>
      </c>
      <c r="H978" s="9" t="s">
        <v>1563</v>
      </c>
      <c r="I978" s="22">
        <v>0</v>
      </c>
      <c r="J978" s="22">
        <v>0</v>
      </c>
      <c r="K978" s="12" t="s">
        <v>979</v>
      </c>
      <c r="T978" s="12" t="s">
        <v>4588</v>
      </c>
    </row>
    <row r="979" spans="5:20" ht="12.95" customHeight="1" x14ac:dyDescent="0.2">
      <c r="E979" s="5" t="s">
        <v>948</v>
      </c>
      <c r="G979" s="5" t="s">
        <v>1565</v>
      </c>
      <c r="H979" s="9" t="s">
        <v>1566</v>
      </c>
      <c r="I979" s="22">
        <v>0</v>
      </c>
      <c r="J979" s="22">
        <v>0</v>
      </c>
      <c r="K979" s="12" t="s">
        <v>980</v>
      </c>
      <c r="T979" s="12" t="s">
        <v>4589</v>
      </c>
    </row>
    <row r="980" spans="5:20" ht="12.95" customHeight="1" x14ac:dyDescent="0.2">
      <c r="E980" s="5" t="s">
        <v>948</v>
      </c>
      <c r="G980" s="5" t="s">
        <v>1568</v>
      </c>
      <c r="H980" s="9" t="s">
        <v>1569</v>
      </c>
      <c r="I980" s="22">
        <v>0</v>
      </c>
      <c r="J980" s="22">
        <v>0</v>
      </c>
      <c r="K980" s="12" t="s">
        <v>981</v>
      </c>
      <c r="T980" s="12" t="s">
        <v>4590</v>
      </c>
    </row>
    <row r="981" spans="5:20" ht="12.95" customHeight="1" x14ac:dyDescent="0.2">
      <c r="E981" s="5" t="s">
        <v>948</v>
      </c>
      <c r="G981" s="5" t="s">
        <v>1571</v>
      </c>
      <c r="H981" s="9" t="s">
        <v>1572</v>
      </c>
      <c r="I981" s="22">
        <v>0</v>
      </c>
      <c r="J981" s="22">
        <v>0</v>
      </c>
      <c r="K981" s="12" t="s">
        <v>982</v>
      </c>
      <c r="T981" s="12" t="s">
        <v>4591</v>
      </c>
    </row>
    <row r="982" spans="5:20" ht="12.95" customHeight="1" x14ac:dyDescent="0.2">
      <c r="E982" s="5" t="s">
        <v>948</v>
      </c>
      <c r="G982" s="5" t="s">
        <v>1574</v>
      </c>
      <c r="H982" s="9" t="s">
        <v>1575</v>
      </c>
      <c r="I982" s="22">
        <v>0</v>
      </c>
      <c r="J982" s="22">
        <v>0</v>
      </c>
      <c r="K982" s="12" t="s">
        <v>983</v>
      </c>
      <c r="T982" s="12" t="s">
        <v>4592</v>
      </c>
    </row>
    <row r="983" spans="5:20" ht="12.95" customHeight="1" x14ac:dyDescent="0.2">
      <c r="E983" s="5" t="s">
        <v>948</v>
      </c>
      <c r="G983" s="5" t="s">
        <v>1577</v>
      </c>
      <c r="H983" s="9" t="s">
        <v>1578</v>
      </c>
      <c r="I983" s="22">
        <v>0</v>
      </c>
      <c r="J983" s="22">
        <v>0</v>
      </c>
      <c r="K983" s="12" t="s">
        <v>984</v>
      </c>
      <c r="T983" s="12" t="s">
        <v>4593</v>
      </c>
    </row>
    <row r="984" spans="5:20" ht="12.95" customHeight="1" x14ac:dyDescent="0.2">
      <c r="E984" s="5" t="s">
        <v>948</v>
      </c>
      <c r="G984" s="5" t="s">
        <v>1580</v>
      </c>
      <c r="H984" s="9" t="s">
        <v>1581</v>
      </c>
      <c r="I984" s="22">
        <v>0</v>
      </c>
      <c r="J984" s="22">
        <v>0</v>
      </c>
      <c r="K984" s="12" t="s">
        <v>985</v>
      </c>
      <c r="T984" s="12" t="s">
        <v>4594</v>
      </c>
    </row>
    <row r="985" spans="5:20" ht="12.95" customHeight="1" x14ac:dyDescent="0.2">
      <c r="E985" s="5" t="s">
        <v>948</v>
      </c>
      <c r="G985" s="5" t="s">
        <v>1583</v>
      </c>
      <c r="H985" s="9" t="s">
        <v>1584</v>
      </c>
      <c r="I985" s="22">
        <v>0</v>
      </c>
      <c r="J985" s="22">
        <v>0</v>
      </c>
      <c r="K985" s="12" t="s">
        <v>986</v>
      </c>
      <c r="T985" s="12" t="s">
        <v>4595</v>
      </c>
    </row>
    <row r="986" spans="5:20" ht="12.95" customHeight="1" x14ac:dyDescent="0.2">
      <c r="E986" s="5" t="s">
        <v>948</v>
      </c>
      <c r="G986" s="5" t="s">
        <v>1586</v>
      </c>
      <c r="H986" s="9" t="s">
        <v>1587</v>
      </c>
      <c r="I986" s="22">
        <v>0</v>
      </c>
      <c r="J986" s="22">
        <v>0</v>
      </c>
      <c r="K986" s="12" t="s">
        <v>987</v>
      </c>
      <c r="T986" s="12" t="s">
        <v>4596</v>
      </c>
    </row>
    <row r="987" spans="5:20" ht="12.95" customHeight="1" x14ac:dyDescent="0.2">
      <c r="E987" s="5" t="s">
        <v>948</v>
      </c>
      <c r="G987" s="5" t="s">
        <v>1589</v>
      </c>
      <c r="H987" s="9" t="s">
        <v>1590</v>
      </c>
      <c r="I987" s="22">
        <v>0</v>
      </c>
      <c r="J987" s="22">
        <v>0</v>
      </c>
      <c r="K987" s="12" t="s">
        <v>988</v>
      </c>
      <c r="T987" s="12" t="s">
        <v>4597</v>
      </c>
    </row>
    <row r="988" spans="5:20" ht="12.95" customHeight="1" x14ac:dyDescent="0.2">
      <c r="E988" s="5" t="s">
        <v>948</v>
      </c>
      <c r="G988" s="5" t="s">
        <v>1592</v>
      </c>
      <c r="H988" s="9" t="s">
        <v>1593</v>
      </c>
      <c r="I988" s="22">
        <v>0</v>
      </c>
      <c r="J988" s="22">
        <v>0</v>
      </c>
      <c r="K988" s="12" t="s">
        <v>989</v>
      </c>
      <c r="T988" s="12" t="s">
        <v>4598</v>
      </c>
    </row>
    <row r="989" spans="5:20" ht="12.95" customHeight="1" x14ac:dyDescent="0.2">
      <c r="E989" s="5" t="s">
        <v>948</v>
      </c>
      <c r="G989" s="5" t="s">
        <v>1595</v>
      </c>
      <c r="H989" s="9" t="s">
        <v>1596</v>
      </c>
      <c r="I989" s="22">
        <v>0</v>
      </c>
      <c r="J989" s="22">
        <v>0</v>
      </c>
      <c r="K989" s="12" t="s">
        <v>990</v>
      </c>
      <c r="T989" s="12" t="s">
        <v>4599</v>
      </c>
    </row>
    <row r="990" spans="5:20" ht="12.95" customHeight="1" x14ac:dyDescent="0.2">
      <c r="E990" s="5" t="s">
        <v>948</v>
      </c>
      <c r="G990" s="3" t="s">
        <v>1598</v>
      </c>
      <c r="H990" s="10" t="s">
        <v>1599</v>
      </c>
      <c r="I990" s="23">
        <f>SUM(I973:I989)</f>
        <v>0</v>
      </c>
      <c r="J990" s="23">
        <f>SUM(J973:J989)</f>
        <v>0</v>
      </c>
      <c r="K990" s="13" t="s">
        <v>991</v>
      </c>
      <c r="T990" s="12" t="s">
        <v>4600</v>
      </c>
    </row>
    <row r="991" spans="5:20" ht="12.95" customHeight="1" x14ac:dyDescent="0.2">
      <c r="E991" s="5" t="s">
        <v>948</v>
      </c>
      <c r="G991" s="7" t="s">
        <v>1601</v>
      </c>
      <c r="H991" s="8" t="s">
        <v>1602</v>
      </c>
      <c r="I991" s="21"/>
      <c r="J991" s="21"/>
      <c r="K991" s="12" t="s">
        <v>992</v>
      </c>
      <c r="T991" s="12" t="s">
        <v>4601</v>
      </c>
    </row>
    <row r="992" spans="5:20" ht="12.95" customHeight="1" x14ac:dyDescent="0.2">
      <c r="E992" s="5" t="s">
        <v>948</v>
      </c>
      <c r="G992" s="5" t="s">
        <v>1604</v>
      </c>
      <c r="H992" s="9" t="s">
        <v>1605</v>
      </c>
      <c r="I992" s="22">
        <v>0</v>
      </c>
      <c r="J992" s="22">
        <v>0</v>
      </c>
      <c r="K992" s="12" t="s">
        <v>993</v>
      </c>
      <c r="T992" s="12" t="s">
        <v>4602</v>
      </c>
    </row>
    <row r="993" spans="5:20" ht="12.95" customHeight="1" x14ac:dyDescent="0.2">
      <c r="E993" s="5" t="s">
        <v>948</v>
      </c>
      <c r="G993" s="5" t="s">
        <v>1607</v>
      </c>
      <c r="H993" s="9" t="s">
        <v>1608</v>
      </c>
      <c r="I993" s="22">
        <v>0</v>
      </c>
      <c r="J993" s="22">
        <v>0</v>
      </c>
      <c r="K993" s="12" t="s">
        <v>994</v>
      </c>
      <c r="T993" s="12" t="s">
        <v>4603</v>
      </c>
    </row>
    <row r="994" spans="5:20" ht="12.95" customHeight="1" x14ac:dyDescent="0.2">
      <c r="E994" s="5" t="s">
        <v>948</v>
      </c>
      <c r="G994" s="5" t="s">
        <v>1610</v>
      </c>
      <c r="H994" s="9" t="s">
        <v>1611</v>
      </c>
      <c r="I994" s="22">
        <v>0</v>
      </c>
      <c r="J994" s="22">
        <v>0</v>
      </c>
      <c r="K994" s="12" t="s">
        <v>995</v>
      </c>
      <c r="T994" s="12" t="s">
        <v>4604</v>
      </c>
    </row>
    <row r="995" spans="5:20" ht="12.95" customHeight="1" x14ac:dyDescent="0.2">
      <c r="E995" s="5" t="s">
        <v>948</v>
      </c>
      <c r="G995" s="3" t="s">
        <v>1613</v>
      </c>
      <c r="H995" s="10" t="s">
        <v>1614</v>
      </c>
      <c r="I995" s="23">
        <f>SUM(I992:I994)</f>
        <v>0</v>
      </c>
      <c r="J995" s="23">
        <f>SUM(J992:J994)</f>
        <v>0</v>
      </c>
      <c r="K995" s="13" t="s">
        <v>996</v>
      </c>
      <c r="T995" s="12" t="s">
        <v>4605</v>
      </c>
    </row>
    <row r="996" spans="5:20" ht="12.95" customHeight="1" x14ac:dyDescent="0.2">
      <c r="E996" s="5" t="s">
        <v>948</v>
      </c>
      <c r="G996" s="3" t="s">
        <v>1616</v>
      </c>
      <c r="H996" s="10" t="s">
        <v>1617</v>
      </c>
      <c r="I996" s="23">
        <f>+I990+I995</f>
        <v>0</v>
      </c>
      <c r="J996" s="23">
        <f>+J990+J995</f>
        <v>0</v>
      </c>
      <c r="K996" s="13" t="s">
        <v>997</v>
      </c>
      <c r="T996" s="12" t="s">
        <v>4606</v>
      </c>
    </row>
    <row r="997" spans="5:20" ht="12.95" customHeight="1" x14ac:dyDescent="0.2">
      <c r="E997" s="5" t="s">
        <v>948</v>
      </c>
      <c r="G997" s="7" t="s">
        <v>1619</v>
      </c>
      <c r="H997" s="8" t="s">
        <v>1620</v>
      </c>
      <c r="I997" s="21"/>
      <c r="J997" s="21"/>
      <c r="K997" s="12" t="s">
        <v>998</v>
      </c>
      <c r="T997" s="12" t="s">
        <v>4607</v>
      </c>
    </row>
    <row r="998" spans="5:20" ht="12.95" customHeight="1" x14ac:dyDescent="0.2">
      <c r="E998" s="5" t="s">
        <v>948</v>
      </c>
      <c r="G998" s="3" t="s">
        <v>1622</v>
      </c>
      <c r="H998" s="10" t="s">
        <v>1623</v>
      </c>
      <c r="I998" s="23">
        <f>+I971-(I996*$I$1)</f>
        <v>0</v>
      </c>
      <c r="J998" s="23">
        <f>+J971-(J996*$I$1)</f>
        <v>0</v>
      </c>
      <c r="K998" s="13" t="s">
        <v>999</v>
      </c>
      <c r="T998" s="12" t="s">
        <v>4608</v>
      </c>
    </row>
    <row r="999" spans="5:20" ht="12.95" customHeight="1" x14ac:dyDescent="0.2">
      <c r="E999" s="5" t="s">
        <v>948</v>
      </c>
      <c r="G999" s="5" t="s">
        <v>1625</v>
      </c>
      <c r="H999" s="9" t="s">
        <v>1626</v>
      </c>
      <c r="I999" s="22">
        <v>0</v>
      </c>
      <c r="J999" s="22">
        <v>0</v>
      </c>
      <c r="K999" s="12" t="s">
        <v>1000</v>
      </c>
      <c r="T999" s="12" t="s">
        <v>4609</v>
      </c>
    </row>
    <row r="1000" spans="5:20" ht="12.95" customHeight="1" x14ac:dyDescent="0.2">
      <c r="E1000" s="5" t="s">
        <v>948</v>
      </c>
      <c r="G1000" s="3" t="s">
        <v>1628</v>
      </c>
      <c r="H1000" s="10" t="s">
        <v>1629</v>
      </c>
      <c r="I1000" s="23">
        <f>+I998-(I999*$I$1)</f>
        <v>0</v>
      </c>
      <c r="J1000" s="23">
        <f>+J998-(J999*$I$1)</f>
        <v>0</v>
      </c>
      <c r="K1000" s="13" t="s">
        <v>1001</v>
      </c>
      <c r="T1000" s="12" t="s">
        <v>4610</v>
      </c>
    </row>
    <row r="1001" spans="5:20" ht="12.95" customHeight="1" x14ac:dyDescent="0.2">
      <c r="E1001" s="5" t="s">
        <v>948</v>
      </c>
      <c r="G1001" s="5" t="s">
        <v>1631</v>
      </c>
      <c r="H1001" s="9" t="s">
        <v>1632</v>
      </c>
      <c r="I1001" s="22">
        <v>0</v>
      </c>
      <c r="J1001" s="22">
        <v>0</v>
      </c>
      <c r="K1001" s="12" t="s">
        <v>1002</v>
      </c>
      <c r="T1001" s="12" t="s">
        <v>4611</v>
      </c>
    </row>
    <row r="1002" spans="5:20" ht="12.95" customHeight="1" x14ac:dyDescent="0.2">
      <c r="E1002" s="5" t="s">
        <v>948</v>
      </c>
      <c r="G1002" s="5" t="s">
        <v>1634</v>
      </c>
      <c r="H1002" s="9" t="s">
        <v>1635</v>
      </c>
      <c r="I1002" s="22">
        <v>0</v>
      </c>
      <c r="J1002" s="22">
        <v>0</v>
      </c>
      <c r="K1002" s="12" t="s">
        <v>1003</v>
      </c>
      <c r="T1002" s="12" t="s">
        <v>4612</v>
      </c>
    </row>
    <row r="1003" spans="5:20" ht="12.95" customHeight="1" x14ac:dyDescent="0.2">
      <c r="E1003" s="5" t="s">
        <v>948</v>
      </c>
      <c r="G1003" s="3" t="s">
        <v>1637</v>
      </c>
      <c r="H1003" s="10" t="s">
        <v>1638</v>
      </c>
      <c r="I1003" s="23">
        <f>SUM(I1000:I1002)</f>
        <v>0</v>
      </c>
      <c r="J1003" s="23">
        <f>SUM(J1000:J1002)</f>
        <v>0</v>
      </c>
      <c r="K1003" s="13" t="s">
        <v>1004</v>
      </c>
      <c r="T1003" s="12" t="s">
        <v>4613</v>
      </c>
    </row>
    <row r="1004" spans="5:20" ht="12.95" customHeight="1" x14ac:dyDescent="0.2">
      <c r="E1004" s="5" t="s">
        <v>948</v>
      </c>
      <c r="G1004" s="7" t="s">
        <v>1640</v>
      </c>
      <c r="H1004" s="8" t="s">
        <v>1641</v>
      </c>
      <c r="I1004" s="21"/>
      <c r="J1004" s="21"/>
      <c r="K1004" s="12" t="s">
        <v>1005</v>
      </c>
      <c r="T1004" s="12" t="s">
        <v>4614</v>
      </c>
    </row>
    <row r="1005" spans="5:20" ht="12.95" customHeight="1" x14ac:dyDescent="0.2">
      <c r="E1005" s="5" t="s">
        <v>948</v>
      </c>
      <c r="G1005" s="5" t="s">
        <v>1643</v>
      </c>
      <c r="H1005" s="9" t="s">
        <v>1644</v>
      </c>
      <c r="I1005" s="22">
        <v>0</v>
      </c>
      <c r="J1005" s="22">
        <v>0</v>
      </c>
      <c r="K1005" s="12" t="s">
        <v>1006</v>
      </c>
      <c r="T1005" s="12" t="s">
        <v>4615</v>
      </c>
    </row>
    <row r="1006" spans="5:20" ht="12.95" customHeight="1" x14ac:dyDescent="0.2">
      <c r="E1006" s="5" t="s">
        <v>948</v>
      </c>
      <c r="G1006" s="5" t="s">
        <v>1646</v>
      </c>
      <c r="H1006" s="9" t="s">
        <v>1647</v>
      </c>
      <c r="I1006" s="22">
        <v>0</v>
      </c>
      <c r="J1006" s="22">
        <v>0</v>
      </c>
      <c r="K1006" s="12" t="s">
        <v>1007</v>
      </c>
      <c r="T1006" s="12" t="s">
        <v>4616</v>
      </c>
    </row>
    <row r="1007" spans="5:20" ht="12.95" customHeight="1" x14ac:dyDescent="0.2">
      <c r="E1007" s="5" t="s">
        <v>948</v>
      </c>
      <c r="G1007" s="5" t="s">
        <v>1649</v>
      </c>
      <c r="H1007" s="9" t="s">
        <v>1650</v>
      </c>
      <c r="I1007" s="22">
        <v>0</v>
      </c>
      <c r="J1007" s="22">
        <v>0</v>
      </c>
      <c r="K1007" s="12" t="s">
        <v>1008</v>
      </c>
      <c r="T1007" s="12" t="s">
        <v>4617</v>
      </c>
    </row>
    <row r="1008" spans="5:20" ht="12.95" customHeight="1" x14ac:dyDescent="0.2">
      <c r="E1008" s="5" t="s">
        <v>948</v>
      </c>
      <c r="G1008" s="5" t="s">
        <v>1652</v>
      </c>
      <c r="H1008" s="9" t="s">
        <v>1653</v>
      </c>
      <c r="I1008" s="22">
        <v>0</v>
      </c>
      <c r="J1008" s="22">
        <v>0</v>
      </c>
      <c r="K1008" s="12" t="s">
        <v>1009</v>
      </c>
      <c r="T1008" s="12" t="s">
        <v>4618</v>
      </c>
    </row>
    <row r="1009" spans="4:20" ht="12.95" customHeight="1" x14ac:dyDescent="0.2">
      <c r="E1009" s="5" t="s">
        <v>948</v>
      </c>
      <c r="G1009" s="5" t="s">
        <v>1655</v>
      </c>
      <c r="H1009" s="9" t="s">
        <v>1656</v>
      </c>
      <c r="I1009" s="22">
        <v>0</v>
      </c>
      <c r="J1009" s="22">
        <v>0</v>
      </c>
      <c r="K1009" s="12" t="s">
        <v>1010</v>
      </c>
      <c r="T1009" s="12" t="s">
        <v>4619</v>
      </c>
    </row>
    <row r="1010" spans="4:20" ht="12.95" customHeight="1" x14ac:dyDescent="0.2">
      <c r="E1010" s="5" t="s">
        <v>948</v>
      </c>
      <c r="G1010" s="5" t="s">
        <v>1658</v>
      </c>
      <c r="H1010" s="9" t="s">
        <v>1659</v>
      </c>
      <c r="I1010" s="22">
        <v>0</v>
      </c>
      <c r="J1010" s="22">
        <v>0</v>
      </c>
      <c r="K1010" s="12" t="s">
        <v>1011</v>
      </c>
      <c r="T1010" s="12" t="s">
        <v>4620</v>
      </c>
    </row>
    <row r="1011" spans="4:20" ht="12.95" customHeight="1" x14ac:dyDescent="0.2">
      <c r="E1011" s="5" t="s">
        <v>948</v>
      </c>
      <c r="G1011" s="5" t="s">
        <v>1661</v>
      </c>
      <c r="H1011" s="9" t="s">
        <v>1662</v>
      </c>
      <c r="I1011" s="22">
        <v>0</v>
      </c>
      <c r="J1011" s="22">
        <v>0</v>
      </c>
      <c r="K1011" s="12" t="s">
        <v>1012</v>
      </c>
      <c r="T1011" s="12" t="s">
        <v>4621</v>
      </c>
    </row>
    <row r="1012" spans="4:20" ht="12.95" customHeight="1" x14ac:dyDescent="0.2">
      <c r="E1012" s="5" t="s">
        <v>948</v>
      </c>
      <c r="G1012" s="5" t="s">
        <v>1664</v>
      </c>
      <c r="H1012" s="9" t="s">
        <v>1665</v>
      </c>
      <c r="I1012" s="22">
        <v>0</v>
      </c>
      <c r="J1012" s="22">
        <v>0</v>
      </c>
      <c r="K1012" s="12" t="s">
        <v>1013</v>
      </c>
      <c r="T1012" s="12" t="s">
        <v>4622</v>
      </c>
    </row>
    <row r="1013" spans="4:20" ht="12.95" customHeight="1" x14ac:dyDescent="0.2">
      <c r="E1013" s="5" t="s">
        <v>948</v>
      </c>
      <c r="G1013" s="5" t="s">
        <v>1667</v>
      </c>
      <c r="H1013" s="9" t="s">
        <v>1668</v>
      </c>
      <c r="I1013" s="22">
        <v>0</v>
      </c>
      <c r="J1013" s="22">
        <v>0</v>
      </c>
      <c r="K1013" s="12" t="s">
        <v>1014</v>
      </c>
      <c r="T1013" s="12" t="s">
        <v>4623</v>
      </c>
    </row>
    <row r="1014" spans="4:20" ht="12.95" customHeight="1" x14ac:dyDescent="0.2">
      <c r="E1014" s="5" t="s">
        <v>948</v>
      </c>
      <c r="G1014" s="3" t="s">
        <v>1670</v>
      </c>
      <c r="H1014" s="10" t="s">
        <v>1671</v>
      </c>
      <c r="I1014" s="23">
        <f>+I1003+SUM(I1005:I1013)</f>
        <v>0</v>
      </c>
      <c r="J1014" s="23">
        <f>+J1003+SUM(J1005:J1013)</f>
        <v>0</v>
      </c>
      <c r="K1014" s="13" t="s">
        <v>1015</v>
      </c>
      <c r="T1014" s="12" t="s">
        <v>4624</v>
      </c>
    </row>
    <row r="1015" spans="4:20" ht="12.95" customHeight="1" x14ac:dyDescent="0.2">
      <c r="D1015" s="5" t="s">
        <v>1016</v>
      </c>
      <c r="E1015" s="5" t="s">
        <v>1017</v>
      </c>
      <c r="F1015" s="18"/>
      <c r="G1015" s="7" t="s">
        <v>4652</v>
      </c>
      <c r="H1015" s="8" t="s">
        <v>4653</v>
      </c>
      <c r="I1015" s="21"/>
      <c r="J1015" s="21"/>
      <c r="K1015" s="12" t="s">
        <v>1018</v>
      </c>
      <c r="T1015" s="12" t="s">
        <v>4625</v>
      </c>
    </row>
    <row r="1016" spans="4:20" ht="12.95" customHeight="1" x14ac:dyDescent="0.2">
      <c r="E1016" s="5" t="s">
        <v>1017</v>
      </c>
      <c r="G1016" s="5" t="s">
        <v>4655</v>
      </c>
      <c r="H1016" s="9" t="s">
        <v>4656</v>
      </c>
      <c r="I1016" s="22">
        <v>0</v>
      </c>
      <c r="J1016" s="22">
        <v>0</v>
      </c>
      <c r="K1016" s="12" t="s">
        <v>1019</v>
      </c>
      <c r="T1016" s="12" t="s">
        <v>4626</v>
      </c>
    </row>
    <row r="1017" spans="4:20" ht="12.95" customHeight="1" x14ac:dyDescent="0.2">
      <c r="E1017" s="5" t="s">
        <v>1017</v>
      </c>
      <c r="G1017" s="5" t="s">
        <v>4658</v>
      </c>
      <c r="H1017" s="9" t="s">
        <v>4659</v>
      </c>
      <c r="I1017" s="22">
        <v>0</v>
      </c>
      <c r="J1017" s="22">
        <v>0</v>
      </c>
      <c r="K1017" s="12" t="s">
        <v>1020</v>
      </c>
      <c r="T1017" s="12" t="s">
        <v>4627</v>
      </c>
    </row>
    <row r="1018" spans="4:20" ht="12.95" customHeight="1" x14ac:dyDescent="0.2">
      <c r="E1018" s="5" t="s">
        <v>1017</v>
      </c>
      <c r="G1018" s="5" t="s">
        <v>4661</v>
      </c>
      <c r="H1018" s="9" t="s">
        <v>4662</v>
      </c>
      <c r="I1018" s="22">
        <v>0</v>
      </c>
      <c r="J1018" s="22">
        <v>0</v>
      </c>
      <c r="K1018" s="12" t="s">
        <v>1021</v>
      </c>
      <c r="T1018" s="12" t="s">
        <v>4628</v>
      </c>
    </row>
    <row r="1019" spans="4:20" ht="12.95" customHeight="1" x14ac:dyDescent="0.2">
      <c r="E1019" s="5" t="s">
        <v>1017</v>
      </c>
      <c r="G1019" s="5" t="s">
        <v>4664</v>
      </c>
      <c r="H1019" s="9" t="s">
        <v>4665</v>
      </c>
      <c r="I1019" s="22">
        <v>0</v>
      </c>
      <c r="J1019" s="22">
        <v>0</v>
      </c>
      <c r="K1019" s="12" t="s">
        <v>1022</v>
      </c>
      <c r="T1019" s="12" t="s">
        <v>4629</v>
      </c>
    </row>
    <row r="1020" spans="4:20" ht="12.95" customHeight="1" x14ac:dyDescent="0.2">
      <c r="E1020" s="5" t="s">
        <v>1017</v>
      </c>
      <c r="G1020" s="5" t="s">
        <v>4667</v>
      </c>
      <c r="H1020" s="9" t="s">
        <v>4668</v>
      </c>
      <c r="I1020" s="22">
        <v>0</v>
      </c>
      <c r="J1020" s="22">
        <v>0</v>
      </c>
      <c r="K1020" s="12" t="s">
        <v>1023</v>
      </c>
      <c r="T1020" s="12" t="s">
        <v>4630</v>
      </c>
    </row>
    <row r="1021" spans="4:20" ht="12.95" customHeight="1" x14ac:dyDescent="0.2">
      <c r="E1021" s="5" t="s">
        <v>1017</v>
      </c>
      <c r="G1021" s="5" t="s">
        <v>4670</v>
      </c>
      <c r="H1021" s="9" t="s">
        <v>4671</v>
      </c>
      <c r="I1021" s="22">
        <v>0</v>
      </c>
      <c r="J1021" s="22">
        <v>0</v>
      </c>
      <c r="K1021" s="12" t="s">
        <v>1024</v>
      </c>
      <c r="T1021" s="12" t="s">
        <v>4631</v>
      </c>
    </row>
    <row r="1022" spans="4:20" ht="12.95" customHeight="1" x14ac:dyDescent="0.2">
      <c r="E1022" s="5" t="s">
        <v>1017</v>
      </c>
      <c r="G1022" s="5" t="s">
        <v>4673</v>
      </c>
      <c r="H1022" s="9" t="s">
        <v>4674</v>
      </c>
      <c r="I1022" s="22">
        <v>0</v>
      </c>
      <c r="J1022" s="22">
        <v>0</v>
      </c>
      <c r="K1022" s="12" t="s">
        <v>1025</v>
      </c>
      <c r="T1022" s="12" t="s">
        <v>4632</v>
      </c>
    </row>
    <row r="1023" spans="4:20" ht="12.95" customHeight="1" x14ac:dyDescent="0.2">
      <c r="E1023" s="5" t="s">
        <v>1017</v>
      </c>
      <c r="G1023" s="5" t="s">
        <v>4676</v>
      </c>
      <c r="H1023" s="9" t="s">
        <v>4677</v>
      </c>
      <c r="I1023" s="22">
        <v>0</v>
      </c>
      <c r="J1023" s="22">
        <v>0</v>
      </c>
      <c r="K1023" s="12" t="s">
        <v>1026</v>
      </c>
      <c r="T1023" s="12" t="s">
        <v>1361</v>
      </c>
    </row>
    <row r="1024" spans="4:20" ht="12.95" customHeight="1" x14ac:dyDescent="0.2">
      <c r="E1024" s="5" t="s">
        <v>1017</v>
      </c>
      <c r="G1024" s="5" t="s">
        <v>4679</v>
      </c>
      <c r="H1024" s="9" t="s">
        <v>4680</v>
      </c>
      <c r="I1024" s="22">
        <v>0</v>
      </c>
      <c r="J1024" s="22">
        <v>0</v>
      </c>
      <c r="K1024" s="12" t="s">
        <v>1027</v>
      </c>
      <c r="T1024" s="12" t="s">
        <v>1362</v>
      </c>
    </row>
    <row r="1025" spans="5:20" ht="12.95" customHeight="1" x14ac:dyDescent="0.2">
      <c r="E1025" s="5" t="s">
        <v>1017</v>
      </c>
      <c r="G1025" s="5" t="s">
        <v>4682</v>
      </c>
      <c r="H1025" s="9" t="s">
        <v>4683</v>
      </c>
      <c r="I1025" s="22">
        <v>0</v>
      </c>
      <c r="J1025" s="22">
        <v>0</v>
      </c>
      <c r="K1025" s="12" t="s">
        <v>1028</v>
      </c>
      <c r="T1025" s="12" t="s">
        <v>1363</v>
      </c>
    </row>
    <row r="1026" spans="5:20" ht="12.95" customHeight="1" x14ac:dyDescent="0.2">
      <c r="E1026" s="5" t="s">
        <v>1017</v>
      </c>
      <c r="G1026" s="5" t="s">
        <v>4685</v>
      </c>
      <c r="H1026" s="9" t="s">
        <v>4686</v>
      </c>
      <c r="I1026" s="22">
        <v>0</v>
      </c>
      <c r="J1026" s="22">
        <v>0</v>
      </c>
      <c r="K1026" s="12" t="s">
        <v>1029</v>
      </c>
      <c r="T1026" s="12" t="s">
        <v>1364</v>
      </c>
    </row>
    <row r="1027" spans="5:20" ht="12.95" customHeight="1" x14ac:dyDescent="0.2">
      <c r="E1027" s="5" t="s">
        <v>1017</v>
      </c>
      <c r="G1027" s="5" t="s">
        <v>4688</v>
      </c>
      <c r="H1027" s="9" t="s">
        <v>4689</v>
      </c>
      <c r="I1027" s="22">
        <v>0</v>
      </c>
      <c r="J1027" s="22">
        <v>0</v>
      </c>
      <c r="K1027" s="12" t="s">
        <v>1030</v>
      </c>
      <c r="T1027" s="12" t="s">
        <v>1365</v>
      </c>
    </row>
    <row r="1028" spans="5:20" ht="12.95" customHeight="1" x14ac:dyDescent="0.2">
      <c r="E1028" s="5" t="s">
        <v>1017</v>
      </c>
      <c r="G1028" s="5" t="s">
        <v>4691</v>
      </c>
      <c r="H1028" s="9" t="s">
        <v>4692</v>
      </c>
      <c r="I1028" s="22">
        <v>0</v>
      </c>
      <c r="J1028" s="22">
        <v>0</v>
      </c>
      <c r="K1028" s="12" t="s">
        <v>1031</v>
      </c>
      <c r="T1028" s="12" t="s">
        <v>1366</v>
      </c>
    </row>
    <row r="1029" spans="5:20" ht="12.95" customHeight="1" x14ac:dyDescent="0.2">
      <c r="E1029" s="5" t="s">
        <v>1017</v>
      </c>
      <c r="G1029" s="5" t="s">
        <v>4694</v>
      </c>
      <c r="H1029" s="9" t="s">
        <v>4695</v>
      </c>
      <c r="I1029" s="22">
        <v>0</v>
      </c>
      <c r="J1029" s="22">
        <v>0</v>
      </c>
      <c r="K1029" s="12" t="s">
        <v>1032</v>
      </c>
      <c r="T1029" s="12" t="s">
        <v>1367</v>
      </c>
    </row>
    <row r="1030" spans="5:20" ht="12.95" customHeight="1" x14ac:dyDescent="0.2">
      <c r="E1030" s="5" t="s">
        <v>1017</v>
      </c>
      <c r="G1030" s="3" t="s">
        <v>4697</v>
      </c>
      <c r="H1030" s="10" t="s">
        <v>4698</v>
      </c>
      <c r="I1030" s="23">
        <f>SUM(I1016:I1029)</f>
        <v>0</v>
      </c>
      <c r="J1030" s="23">
        <f>SUM(J1016:J1029)</f>
        <v>0</v>
      </c>
      <c r="K1030" s="13" t="s">
        <v>1033</v>
      </c>
      <c r="T1030" s="12" t="s">
        <v>1368</v>
      </c>
    </row>
    <row r="1031" spans="5:20" ht="12.95" customHeight="1" x14ac:dyDescent="0.2">
      <c r="E1031" s="5" t="s">
        <v>1017</v>
      </c>
      <c r="G1031" s="5" t="s">
        <v>4700</v>
      </c>
      <c r="H1031" s="9" t="s">
        <v>4701</v>
      </c>
      <c r="I1031" s="22">
        <v>0</v>
      </c>
      <c r="J1031" s="22">
        <v>0</v>
      </c>
      <c r="K1031" s="12" t="s">
        <v>1034</v>
      </c>
      <c r="T1031" s="12" t="s">
        <v>1369</v>
      </c>
    </row>
    <row r="1032" spans="5:20" ht="12.95" customHeight="1" x14ac:dyDescent="0.2">
      <c r="E1032" s="5" t="s">
        <v>1017</v>
      </c>
      <c r="G1032" s="3" t="s">
        <v>4703</v>
      </c>
      <c r="H1032" s="10" t="s">
        <v>4704</v>
      </c>
      <c r="I1032" s="23">
        <f>+I1030-(I1031*$I$1)</f>
        <v>0</v>
      </c>
      <c r="J1032" s="23">
        <f>+J1030-(J1031*$I$1)</f>
        <v>0</v>
      </c>
      <c r="K1032" s="13" t="s">
        <v>1035</v>
      </c>
      <c r="T1032" s="12" t="s">
        <v>1370</v>
      </c>
    </row>
    <row r="1033" spans="5:20" ht="12.95" customHeight="1" x14ac:dyDescent="0.2">
      <c r="E1033" s="5" t="s">
        <v>1017</v>
      </c>
      <c r="G1033" s="7" t="s">
        <v>4706</v>
      </c>
      <c r="H1033" s="8" t="s">
        <v>4707</v>
      </c>
      <c r="I1033" s="21"/>
      <c r="J1033" s="21"/>
      <c r="K1033" s="12" t="s">
        <v>1036</v>
      </c>
      <c r="T1033" s="12" t="s">
        <v>1371</v>
      </c>
    </row>
    <row r="1034" spans="5:20" ht="12.95" customHeight="1" x14ac:dyDescent="0.2">
      <c r="E1034" s="5" t="s">
        <v>1017</v>
      </c>
      <c r="G1034" s="5" t="s">
        <v>4709</v>
      </c>
      <c r="H1034" s="9" t="s">
        <v>4710</v>
      </c>
      <c r="I1034" s="22">
        <v>0</v>
      </c>
      <c r="J1034" s="22">
        <v>0</v>
      </c>
      <c r="K1034" s="12" t="s">
        <v>1037</v>
      </c>
      <c r="T1034" s="12" t="s">
        <v>1372</v>
      </c>
    </row>
    <row r="1035" spans="5:20" ht="12.95" customHeight="1" x14ac:dyDescent="0.2">
      <c r="E1035" s="5" t="s">
        <v>1017</v>
      </c>
      <c r="G1035" s="5" t="s">
        <v>4712</v>
      </c>
      <c r="H1035" s="9" t="s">
        <v>1533</v>
      </c>
      <c r="I1035" s="22">
        <v>0</v>
      </c>
      <c r="J1035" s="22">
        <v>0</v>
      </c>
      <c r="K1035" s="12" t="s">
        <v>1038</v>
      </c>
      <c r="T1035" s="12" t="s">
        <v>1373</v>
      </c>
    </row>
    <row r="1036" spans="5:20" ht="12.95" customHeight="1" x14ac:dyDescent="0.2">
      <c r="E1036" s="5" t="s">
        <v>1017</v>
      </c>
      <c r="G1036" s="5" t="s">
        <v>1535</v>
      </c>
      <c r="H1036" s="9" t="s">
        <v>1536</v>
      </c>
      <c r="I1036" s="22">
        <v>0</v>
      </c>
      <c r="J1036" s="22">
        <v>0</v>
      </c>
      <c r="K1036" s="12" t="s">
        <v>1039</v>
      </c>
      <c r="T1036" s="12" t="s">
        <v>1374</v>
      </c>
    </row>
    <row r="1037" spans="5:20" ht="12.95" customHeight="1" x14ac:dyDescent="0.2">
      <c r="E1037" s="5" t="s">
        <v>1017</v>
      </c>
      <c r="G1037" s="3" t="s">
        <v>1538</v>
      </c>
      <c r="H1037" s="10" t="s">
        <v>1539</v>
      </c>
      <c r="I1037" s="23">
        <f>SUM(I1034:I1036)</f>
        <v>0</v>
      </c>
      <c r="J1037" s="23">
        <f>SUM(J1034:J1036)</f>
        <v>0</v>
      </c>
      <c r="K1037" s="13" t="s">
        <v>1040</v>
      </c>
      <c r="T1037" s="12" t="s">
        <v>1375</v>
      </c>
    </row>
    <row r="1038" spans="5:20" ht="12.95" customHeight="1" x14ac:dyDescent="0.2">
      <c r="E1038" s="5" t="s">
        <v>1017</v>
      </c>
      <c r="G1038" s="3" t="s">
        <v>1541</v>
      </c>
      <c r="H1038" s="10" t="s">
        <v>1542</v>
      </c>
      <c r="I1038" s="23">
        <f>+I1032+I1037</f>
        <v>0</v>
      </c>
      <c r="J1038" s="23">
        <f>+J1032+J1037</f>
        <v>0</v>
      </c>
      <c r="K1038" s="13" t="s">
        <v>1041</v>
      </c>
      <c r="T1038" s="12" t="s">
        <v>1376</v>
      </c>
    </row>
    <row r="1039" spans="5:20" ht="12.95" customHeight="1" x14ac:dyDescent="0.2">
      <c r="E1039" s="5" t="s">
        <v>1017</v>
      </c>
      <c r="G1039" s="7" t="s">
        <v>1544</v>
      </c>
      <c r="H1039" s="8" t="s">
        <v>1545</v>
      </c>
      <c r="I1039" s="21"/>
      <c r="J1039" s="21"/>
      <c r="K1039" s="12" t="s">
        <v>1042</v>
      </c>
      <c r="T1039" s="12" t="s">
        <v>1377</v>
      </c>
    </row>
    <row r="1040" spans="5:20" ht="12.95" customHeight="1" x14ac:dyDescent="0.2">
      <c r="E1040" s="5" t="s">
        <v>1017</v>
      </c>
      <c r="G1040" s="5" t="s">
        <v>1547</v>
      </c>
      <c r="H1040" s="9" t="s">
        <v>1548</v>
      </c>
      <c r="I1040" s="22">
        <v>0</v>
      </c>
      <c r="J1040" s="22">
        <v>0</v>
      </c>
      <c r="K1040" s="12" t="s">
        <v>1043</v>
      </c>
      <c r="T1040" s="12" t="s">
        <v>1378</v>
      </c>
    </row>
    <row r="1041" spans="5:20" ht="12.95" customHeight="1" x14ac:dyDescent="0.2">
      <c r="E1041" s="5" t="s">
        <v>1017</v>
      </c>
      <c r="G1041" s="5" t="s">
        <v>1550</v>
      </c>
      <c r="H1041" s="9" t="s">
        <v>1551</v>
      </c>
      <c r="I1041" s="22">
        <v>0</v>
      </c>
      <c r="J1041" s="22">
        <v>0</v>
      </c>
      <c r="K1041" s="12" t="s">
        <v>1044</v>
      </c>
      <c r="T1041" s="12" t="s">
        <v>1379</v>
      </c>
    </row>
    <row r="1042" spans="5:20" ht="12.95" customHeight="1" x14ac:dyDescent="0.2">
      <c r="E1042" s="5" t="s">
        <v>1017</v>
      </c>
      <c r="G1042" s="5" t="s">
        <v>1553</v>
      </c>
      <c r="H1042" s="9" t="s">
        <v>1554</v>
      </c>
      <c r="I1042" s="22">
        <v>0</v>
      </c>
      <c r="J1042" s="22">
        <v>0</v>
      </c>
      <c r="K1042" s="12" t="s">
        <v>1045</v>
      </c>
      <c r="T1042" s="12" t="s">
        <v>1380</v>
      </c>
    </row>
    <row r="1043" spans="5:20" ht="12.95" customHeight="1" x14ac:dyDescent="0.2">
      <c r="E1043" s="5" t="s">
        <v>1017</v>
      </c>
      <c r="G1043" s="5" t="s">
        <v>1556</v>
      </c>
      <c r="H1043" s="9" t="s">
        <v>1557</v>
      </c>
      <c r="I1043" s="22">
        <v>0</v>
      </c>
      <c r="J1043" s="22">
        <v>0</v>
      </c>
      <c r="K1043" s="12" t="s">
        <v>1046</v>
      </c>
      <c r="T1043" s="12" t="s">
        <v>1381</v>
      </c>
    </row>
    <row r="1044" spans="5:20" ht="12.95" customHeight="1" x14ac:dyDescent="0.2">
      <c r="E1044" s="5" t="s">
        <v>1017</v>
      </c>
      <c r="G1044" s="5" t="s">
        <v>1559</v>
      </c>
      <c r="H1044" s="9" t="s">
        <v>1560</v>
      </c>
      <c r="I1044" s="22">
        <v>0</v>
      </c>
      <c r="J1044" s="22">
        <v>0</v>
      </c>
      <c r="K1044" s="12" t="s">
        <v>1047</v>
      </c>
      <c r="T1044" s="12" t="s">
        <v>1382</v>
      </c>
    </row>
    <row r="1045" spans="5:20" ht="12.95" customHeight="1" x14ac:dyDescent="0.2">
      <c r="E1045" s="5" t="s">
        <v>1017</v>
      </c>
      <c r="G1045" s="5" t="s">
        <v>1562</v>
      </c>
      <c r="H1045" s="9" t="s">
        <v>1563</v>
      </c>
      <c r="I1045" s="22">
        <v>0</v>
      </c>
      <c r="J1045" s="22">
        <v>0</v>
      </c>
      <c r="K1045" s="12" t="s">
        <v>1048</v>
      </c>
      <c r="T1045" s="12" t="s">
        <v>1383</v>
      </c>
    </row>
    <row r="1046" spans="5:20" ht="12.95" customHeight="1" x14ac:dyDescent="0.2">
      <c r="E1046" s="5" t="s">
        <v>1017</v>
      </c>
      <c r="G1046" s="5" t="s">
        <v>1565</v>
      </c>
      <c r="H1046" s="9" t="s">
        <v>1566</v>
      </c>
      <c r="I1046" s="22">
        <v>0</v>
      </c>
      <c r="J1046" s="22">
        <v>0</v>
      </c>
      <c r="K1046" s="12" t="s">
        <v>1049</v>
      </c>
      <c r="T1046" s="12" t="s">
        <v>1384</v>
      </c>
    </row>
    <row r="1047" spans="5:20" ht="12.95" customHeight="1" x14ac:dyDescent="0.2">
      <c r="E1047" s="5" t="s">
        <v>1017</v>
      </c>
      <c r="G1047" s="5" t="s">
        <v>1568</v>
      </c>
      <c r="H1047" s="9" t="s">
        <v>1569</v>
      </c>
      <c r="I1047" s="22">
        <v>0</v>
      </c>
      <c r="J1047" s="22">
        <v>0</v>
      </c>
      <c r="K1047" s="12" t="s">
        <v>1050</v>
      </c>
      <c r="T1047" s="12" t="s">
        <v>1385</v>
      </c>
    </row>
    <row r="1048" spans="5:20" ht="12.95" customHeight="1" x14ac:dyDescent="0.2">
      <c r="E1048" s="5" t="s">
        <v>1017</v>
      </c>
      <c r="G1048" s="5" t="s">
        <v>1571</v>
      </c>
      <c r="H1048" s="9" t="s">
        <v>1572</v>
      </c>
      <c r="I1048" s="22">
        <v>0</v>
      </c>
      <c r="J1048" s="22">
        <v>0</v>
      </c>
      <c r="K1048" s="12" t="s">
        <v>1051</v>
      </c>
      <c r="T1048" s="12" t="s">
        <v>1386</v>
      </c>
    </row>
    <row r="1049" spans="5:20" ht="12.95" customHeight="1" x14ac:dyDescent="0.2">
      <c r="E1049" s="5" t="s">
        <v>1017</v>
      </c>
      <c r="G1049" s="5" t="s">
        <v>1574</v>
      </c>
      <c r="H1049" s="9" t="s">
        <v>1575</v>
      </c>
      <c r="I1049" s="22">
        <v>0</v>
      </c>
      <c r="J1049" s="22">
        <v>0</v>
      </c>
      <c r="K1049" s="12" t="s">
        <v>1052</v>
      </c>
      <c r="T1049" s="12" t="s">
        <v>1387</v>
      </c>
    </row>
    <row r="1050" spans="5:20" ht="12.95" customHeight="1" x14ac:dyDescent="0.2">
      <c r="E1050" s="5" t="s">
        <v>1017</v>
      </c>
      <c r="G1050" s="5" t="s">
        <v>1577</v>
      </c>
      <c r="H1050" s="9" t="s">
        <v>1578</v>
      </c>
      <c r="I1050" s="22">
        <v>0</v>
      </c>
      <c r="J1050" s="22">
        <v>0</v>
      </c>
      <c r="K1050" s="12" t="s">
        <v>1053</v>
      </c>
      <c r="T1050" s="12" t="s">
        <v>1388</v>
      </c>
    </row>
    <row r="1051" spans="5:20" ht="12.95" customHeight="1" x14ac:dyDescent="0.2">
      <c r="E1051" s="5" t="s">
        <v>1017</v>
      </c>
      <c r="G1051" s="5" t="s">
        <v>1580</v>
      </c>
      <c r="H1051" s="9" t="s">
        <v>1581</v>
      </c>
      <c r="I1051" s="22">
        <v>0</v>
      </c>
      <c r="J1051" s="22">
        <v>0</v>
      </c>
      <c r="K1051" s="12" t="s">
        <v>1054</v>
      </c>
      <c r="T1051" s="12" t="s">
        <v>1389</v>
      </c>
    </row>
    <row r="1052" spans="5:20" ht="12.95" customHeight="1" x14ac:dyDescent="0.2">
      <c r="E1052" s="5" t="s">
        <v>1017</v>
      </c>
      <c r="G1052" s="5" t="s">
        <v>1583</v>
      </c>
      <c r="H1052" s="9" t="s">
        <v>1584</v>
      </c>
      <c r="I1052" s="22">
        <v>0</v>
      </c>
      <c r="J1052" s="22">
        <v>0</v>
      </c>
      <c r="K1052" s="12" t="s">
        <v>1055</v>
      </c>
      <c r="T1052" s="12" t="s">
        <v>1390</v>
      </c>
    </row>
    <row r="1053" spans="5:20" ht="12.95" customHeight="1" x14ac:dyDescent="0.2">
      <c r="E1053" s="5" t="s">
        <v>1017</v>
      </c>
      <c r="G1053" s="5" t="s">
        <v>1586</v>
      </c>
      <c r="H1053" s="9" t="s">
        <v>1587</v>
      </c>
      <c r="I1053" s="22">
        <v>0</v>
      </c>
      <c r="J1053" s="22">
        <v>0</v>
      </c>
      <c r="K1053" s="12" t="s">
        <v>1056</v>
      </c>
      <c r="T1053" s="12" t="s">
        <v>1391</v>
      </c>
    </row>
    <row r="1054" spans="5:20" ht="12.95" customHeight="1" x14ac:dyDescent="0.2">
      <c r="E1054" s="5" t="s">
        <v>1017</v>
      </c>
      <c r="G1054" s="5" t="s">
        <v>1589</v>
      </c>
      <c r="H1054" s="9" t="s">
        <v>1590</v>
      </c>
      <c r="I1054" s="22">
        <v>0</v>
      </c>
      <c r="J1054" s="22">
        <v>0</v>
      </c>
      <c r="K1054" s="12" t="s">
        <v>1057</v>
      </c>
      <c r="T1054" s="12" t="s">
        <v>1392</v>
      </c>
    </row>
    <row r="1055" spans="5:20" ht="12.95" customHeight="1" x14ac:dyDescent="0.2">
      <c r="E1055" s="5" t="s">
        <v>1017</v>
      </c>
      <c r="G1055" s="5" t="s">
        <v>1592</v>
      </c>
      <c r="H1055" s="9" t="s">
        <v>1593</v>
      </c>
      <c r="I1055" s="22">
        <v>0</v>
      </c>
      <c r="J1055" s="22">
        <v>0</v>
      </c>
      <c r="K1055" s="12" t="s">
        <v>1058</v>
      </c>
      <c r="T1055" s="12" t="s">
        <v>1393</v>
      </c>
    </row>
    <row r="1056" spans="5:20" ht="12.95" customHeight="1" x14ac:dyDescent="0.2">
      <c r="E1056" s="5" t="s">
        <v>1017</v>
      </c>
      <c r="G1056" s="5" t="s">
        <v>1595</v>
      </c>
      <c r="H1056" s="9" t="s">
        <v>1596</v>
      </c>
      <c r="I1056" s="22">
        <v>0</v>
      </c>
      <c r="J1056" s="22">
        <v>0</v>
      </c>
      <c r="K1056" s="12" t="s">
        <v>1059</v>
      </c>
      <c r="T1056" s="12" t="s">
        <v>1394</v>
      </c>
    </row>
    <row r="1057" spans="5:20" ht="12.95" customHeight="1" x14ac:dyDescent="0.2">
      <c r="E1057" s="5" t="s">
        <v>1017</v>
      </c>
      <c r="G1057" s="3" t="s">
        <v>1598</v>
      </c>
      <c r="H1057" s="10" t="s">
        <v>1599</v>
      </c>
      <c r="I1057" s="23">
        <f>SUM(I1040:I1056)</f>
        <v>0</v>
      </c>
      <c r="J1057" s="23">
        <f>SUM(J1040:J1056)</f>
        <v>0</v>
      </c>
      <c r="K1057" s="13" t="s">
        <v>1060</v>
      </c>
      <c r="T1057" s="12" t="s">
        <v>1395</v>
      </c>
    </row>
    <row r="1058" spans="5:20" ht="12.95" customHeight="1" x14ac:dyDescent="0.2">
      <c r="E1058" s="5" t="s">
        <v>1017</v>
      </c>
      <c r="G1058" s="7" t="s">
        <v>1601</v>
      </c>
      <c r="H1058" s="8" t="s">
        <v>1602</v>
      </c>
      <c r="I1058" s="21"/>
      <c r="J1058" s="21"/>
      <c r="K1058" s="12" t="s">
        <v>1061</v>
      </c>
      <c r="T1058" s="12" t="s">
        <v>1396</v>
      </c>
    </row>
    <row r="1059" spans="5:20" ht="12.95" customHeight="1" x14ac:dyDescent="0.2">
      <c r="E1059" s="5" t="s">
        <v>1017</v>
      </c>
      <c r="G1059" s="5" t="s">
        <v>1604</v>
      </c>
      <c r="H1059" s="9" t="s">
        <v>1605</v>
      </c>
      <c r="I1059" s="22">
        <v>0</v>
      </c>
      <c r="J1059" s="22">
        <v>0</v>
      </c>
      <c r="K1059" s="12" t="s">
        <v>1062</v>
      </c>
      <c r="T1059" s="12" t="s">
        <v>1397</v>
      </c>
    </row>
    <row r="1060" spans="5:20" ht="12.95" customHeight="1" x14ac:dyDescent="0.2">
      <c r="E1060" s="5" t="s">
        <v>1017</v>
      </c>
      <c r="G1060" s="5" t="s">
        <v>1607</v>
      </c>
      <c r="H1060" s="9" t="s">
        <v>1608</v>
      </c>
      <c r="I1060" s="22">
        <v>0</v>
      </c>
      <c r="J1060" s="22">
        <v>0</v>
      </c>
      <c r="K1060" s="12" t="s">
        <v>1063</v>
      </c>
      <c r="T1060" s="12" t="s">
        <v>1398</v>
      </c>
    </row>
    <row r="1061" spans="5:20" ht="12.95" customHeight="1" x14ac:dyDescent="0.2">
      <c r="E1061" s="5" t="s">
        <v>1017</v>
      </c>
      <c r="G1061" s="5" t="s">
        <v>1610</v>
      </c>
      <c r="H1061" s="9" t="s">
        <v>1611</v>
      </c>
      <c r="I1061" s="22">
        <v>0</v>
      </c>
      <c r="J1061" s="22">
        <v>0</v>
      </c>
      <c r="K1061" s="12" t="s">
        <v>1064</v>
      </c>
      <c r="T1061" s="12" t="s">
        <v>1399</v>
      </c>
    </row>
    <row r="1062" spans="5:20" ht="12.95" customHeight="1" x14ac:dyDescent="0.2">
      <c r="E1062" s="5" t="s">
        <v>1017</v>
      </c>
      <c r="G1062" s="3" t="s">
        <v>1613</v>
      </c>
      <c r="H1062" s="10" t="s">
        <v>1614</v>
      </c>
      <c r="I1062" s="23">
        <f>SUM(I1059:I1061)</f>
        <v>0</v>
      </c>
      <c r="J1062" s="23">
        <f>SUM(J1059:J1061)</f>
        <v>0</v>
      </c>
      <c r="K1062" s="13" t="s">
        <v>1065</v>
      </c>
      <c r="T1062" s="12" t="s">
        <v>1400</v>
      </c>
    </row>
    <row r="1063" spans="5:20" ht="12.95" customHeight="1" x14ac:dyDescent="0.2">
      <c r="E1063" s="5" t="s">
        <v>1017</v>
      </c>
      <c r="G1063" s="3" t="s">
        <v>1616</v>
      </c>
      <c r="H1063" s="10" t="s">
        <v>1617</v>
      </c>
      <c r="I1063" s="23">
        <f>+I1057+I1062</f>
        <v>0</v>
      </c>
      <c r="J1063" s="23">
        <f>+J1057+J1062</f>
        <v>0</v>
      </c>
      <c r="K1063" s="13" t="s">
        <v>1066</v>
      </c>
      <c r="T1063" s="12" t="s">
        <v>1401</v>
      </c>
    </row>
    <row r="1064" spans="5:20" ht="12.95" customHeight="1" x14ac:dyDescent="0.2">
      <c r="E1064" s="5" t="s">
        <v>1017</v>
      </c>
      <c r="G1064" s="7" t="s">
        <v>1619</v>
      </c>
      <c r="H1064" s="8" t="s">
        <v>1620</v>
      </c>
      <c r="I1064" s="21"/>
      <c r="J1064" s="21"/>
      <c r="K1064" s="12" t="s">
        <v>1067</v>
      </c>
      <c r="T1064" s="12" t="s">
        <v>1402</v>
      </c>
    </row>
    <row r="1065" spans="5:20" ht="12.95" customHeight="1" x14ac:dyDescent="0.2">
      <c r="E1065" s="5" t="s">
        <v>1017</v>
      </c>
      <c r="G1065" s="3" t="s">
        <v>1622</v>
      </c>
      <c r="H1065" s="10" t="s">
        <v>1623</v>
      </c>
      <c r="I1065" s="23">
        <f>+I1038-(I1063*$I$1)</f>
        <v>0</v>
      </c>
      <c r="J1065" s="23">
        <f>+J1038-(J1063*$I$1)</f>
        <v>0</v>
      </c>
      <c r="K1065" s="13" t="s">
        <v>1068</v>
      </c>
      <c r="T1065" s="12" t="s">
        <v>1403</v>
      </c>
    </row>
    <row r="1066" spans="5:20" ht="12.95" customHeight="1" x14ac:dyDescent="0.2">
      <c r="E1066" s="5" t="s">
        <v>1017</v>
      </c>
      <c r="G1066" s="5" t="s">
        <v>1625</v>
      </c>
      <c r="H1066" s="9" t="s">
        <v>1626</v>
      </c>
      <c r="I1066" s="22">
        <v>0</v>
      </c>
      <c r="J1066" s="22">
        <v>0</v>
      </c>
      <c r="K1066" s="12" t="s">
        <v>1069</v>
      </c>
      <c r="T1066" s="12" t="s">
        <v>1404</v>
      </c>
    </row>
    <row r="1067" spans="5:20" ht="12.95" customHeight="1" x14ac:dyDescent="0.2">
      <c r="E1067" s="5" t="s">
        <v>1017</v>
      </c>
      <c r="G1067" s="3" t="s">
        <v>1628</v>
      </c>
      <c r="H1067" s="10" t="s">
        <v>1629</v>
      </c>
      <c r="I1067" s="23">
        <f>+I1065-(I1066*$I$1)</f>
        <v>0</v>
      </c>
      <c r="J1067" s="23">
        <f>+J1065-(J1066*$I$1)</f>
        <v>0</v>
      </c>
      <c r="K1067" s="13" t="s">
        <v>1070</v>
      </c>
      <c r="T1067" s="12" t="s">
        <v>1405</v>
      </c>
    </row>
    <row r="1068" spans="5:20" ht="12.95" customHeight="1" x14ac:dyDescent="0.2">
      <c r="E1068" s="5" t="s">
        <v>1017</v>
      </c>
      <c r="G1068" s="5" t="s">
        <v>1631</v>
      </c>
      <c r="H1068" s="9" t="s">
        <v>1632</v>
      </c>
      <c r="I1068" s="22">
        <v>0</v>
      </c>
      <c r="J1068" s="22">
        <v>0</v>
      </c>
      <c r="K1068" s="12" t="s">
        <v>1071</v>
      </c>
      <c r="T1068" s="12" t="s">
        <v>1406</v>
      </c>
    </row>
    <row r="1069" spans="5:20" ht="12.95" customHeight="1" x14ac:dyDescent="0.2">
      <c r="E1069" s="5" t="s">
        <v>1017</v>
      </c>
      <c r="G1069" s="5" t="s">
        <v>1634</v>
      </c>
      <c r="H1069" s="9" t="s">
        <v>1635</v>
      </c>
      <c r="I1069" s="22">
        <v>0</v>
      </c>
      <c r="J1069" s="22">
        <v>0</v>
      </c>
      <c r="K1069" s="12" t="s">
        <v>1072</v>
      </c>
      <c r="T1069" s="12" t="s">
        <v>1407</v>
      </c>
    </row>
    <row r="1070" spans="5:20" ht="12.95" customHeight="1" x14ac:dyDescent="0.2">
      <c r="E1070" s="5" t="s">
        <v>1017</v>
      </c>
      <c r="G1070" s="3" t="s">
        <v>1637</v>
      </c>
      <c r="H1070" s="10" t="s">
        <v>1638</v>
      </c>
      <c r="I1070" s="23">
        <f>SUM(I1067:I1069)</f>
        <v>0</v>
      </c>
      <c r="J1070" s="23">
        <f>SUM(J1067:J1069)</f>
        <v>0</v>
      </c>
      <c r="K1070" s="13" t="s">
        <v>1073</v>
      </c>
      <c r="T1070" s="12" t="s">
        <v>1408</v>
      </c>
    </row>
    <row r="1071" spans="5:20" ht="12.95" customHeight="1" x14ac:dyDescent="0.2">
      <c r="E1071" s="5" t="s">
        <v>1017</v>
      </c>
      <c r="G1071" s="7" t="s">
        <v>1640</v>
      </c>
      <c r="H1071" s="8" t="s">
        <v>1641</v>
      </c>
      <c r="I1071" s="21"/>
      <c r="J1071" s="21"/>
      <c r="K1071" s="12" t="s">
        <v>1074</v>
      </c>
      <c r="T1071" s="12" t="s">
        <v>1409</v>
      </c>
    </row>
    <row r="1072" spans="5:20" ht="12.95" customHeight="1" x14ac:dyDescent="0.2">
      <c r="E1072" s="5" t="s">
        <v>1017</v>
      </c>
      <c r="G1072" s="5" t="s">
        <v>1643</v>
      </c>
      <c r="H1072" s="9" t="s">
        <v>1644</v>
      </c>
      <c r="I1072" s="22">
        <v>0</v>
      </c>
      <c r="J1072" s="22">
        <v>0</v>
      </c>
      <c r="K1072" s="12" t="s">
        <v>1075</v>
      </c>
      <c r="T1072" s="12" t="s">
        <v>1410</v>
      </c>
    </row>
    <row r="1073" spans="4:20" ht="12.95" customHeight="1" x14ac:dyDescent="0.2">
      <c r="E1073" s="5" t="s">
        <v>1017</v>
      </c>
      <c r="G1073" s="5" t="s">
        <v>1646</v>
      </c>
      <c r="H1073" s="9" t="s">
        <v>1647</v>
      </c>
      <c r="I1073" s="22">
        <v>0</v>
      </c>
      <c r="J1073" s="22">
        <v>0</v>
      </c>
      <c r="K1073" s="12" t="s">
        <v>1076</v>
      </c>
      <c r="T1073" s="12" t="s">
        <v>1411</v>
      </c>
    </row>
    <row r="1074" spans="4:20" ht="12.95" customHeight="1" x14ac:dyDescent="0.2">
      <c r="E1074" s="5" t="s">
        <v>1017</v>
      </c>
      <c r="G1074" s="5" t="s">
        <v>1649</v>
      </c>
      <c r="H1074" s="9" t="s">
        <v>1650</v>
      </c>
      <c r="I1074" s="22">
        <v>0</v>
      </c>
      <c r="J1074" s="22">
        <v>0</v>
      </c>
      <c r="K1074" s="12" t="s">
        <v>1077</v>
      </c>
      <c r="T1074" s="12" t="s">
        <v>1412</v>
      </c>
    </row>
    <row r="1075" spans="4:20" ht="12.95" customHeight="1" x14ac:dyDescent="0.2">
      <c r="E1075" s="5" t="s">
        <v>1017</v>
      </c>
      <c r="G1075" s="5" t="s">
        <v>1652</v>
      </c>
      <c r="H1075" s="9" t="s">
        <v>1653</v>
      </c>
      <c r="I1075" s="22">
        <v>0</v>
      </c>
      <c r="J1075" s="22">
        <v>0</v>
      </c>
      <c r="K1075" s="12" t="s">
        <v>1078</v>
      </c>
      <c r="T1075" s="12" t="s">
        <v>1413</v>
      </c>
    </row>
    <row r="1076" spans="4:20" ht="12.95" customHeight="1" x14ac:dyDescent="0.2">
      <c r="E1076" s="5" t="s">
        <v>1017</v>
      </c>
      <c r="G1076" s="5" t="s">
        <v>1655</v>
      </c>
      <c r="H1076" s="9" t="s">
        <v>1656</v>
      </c>
      <c r="I1076" s="22">
        <v>0</v>
      </c>
      <c r="J1076" s="22">
        <v>0</v>
      </c>
      <c r="K1076" s="12" t="s">
        <v>1079</v>
      </c>
      <c r="T1076" s="12" t="s">
        <v>1414</v>
      </c>
    </row>
    <row r="1077" spans="4:20" ht="12.95" customHeight="1" x14ac:dyDescent="0.2">
      <c r="E1077" s="5" t="s">
        <v>1017</v>
      </c>
      <c r="G1077" s="5" t="s">
        <v>1658</v>
      </c>
      <c r="H1077" s="9" t="s">
        <v>1659</v>
      </c>
      <c r="I1077" s="22">
        <v>0</v>
      </c>
      <c r="J1077" s="22">
        <v>0</v>
      </c>
      <c r="K1077" s="12" t="s">
        <v>1080</v>
      </c>
      <c r="T1077" s="12" t="s">
        <v>1415</v>
      </c>
    </row>
    <row r="1078" spans="4:20" ht="12.95" customHeight="1" x14ac:dyDescent="0.2">
      <c r="E1078" s="5" t="s">
        <v>1017</v>
      </c>
      <c r="G1078" s="5" t="s">
        <v>1661</v>
      </c>
      <c r="H1078" s="9" t="s">
        <v>1662</v>
      </c>
      <c r="I1078" s="22">
        <v>0</v>
      </c>
      <c r="J1078" s="22">
        <v>0</v>
      </c>
      <c r="K1078" s="12" t="s">
        <v>1081</v>
      </c>
      <c r="T1078" s="12" t="s">
        <v>1416</v>
      </c>
    </row>
    <row r="1079" spans="4:20" ht="12.95" customHeight="1" x14ac:dyDescent="0.2">
      <c r="E1079" s="5" t="s">
        <v>1017</v>
      </c>
      <c r="G1079" s="5" t="s">
        <v>1664</v>
      </c>
      <c r="H1079" s="9" t="s">
        <v>1665</v>
      </c>
      <c r="I1079" s="22">
        <v>0</v>
      </c>
      <c r="J1079" s="22">
        <v>0</v>
      </c>
      <c r="K1079" s="12" t="s">
        <v>1082</v>
      </c>
      <c r="T1079" s="12" t="s">
        <v>1417</v>
      </c>
    </row>
    <row r="1080" spans="4:20" ht="12.95" customHeight="1" x14ac:dyDescent="0.2">
      <c r="E1080" s="5" t="s">
        <v>1017</v>
      </c>
      <c r="G1080" s="5" t="s">
        <v>1667</v>
      </c>
      <c r="H1080" s="9" t="s">
        <v>1668</v>
      </c>
      <c r="I1080" s="22">
        <v>0</v>
      </c>
      <c r="J1080" s="22">
        <v>0</v>
      </c>
      <c r="K1080" s="12" t="s">
        <v>1083</v>
      </c>
      <c r="T1080" s="12" t="s">
        <v>1418</v>
      </c>
    </row>
    <row r="1081" spans="4:20" ht="12.95" customHeight="1" x14ac:dyDescent="0.2">
      <c r="E1081" s="5" t="s">
        <v>1017</v>
      </c>
      <c r="G1081" s="3" t="s">
        <v>1670</v>
      </c>
      <c r="H1081" s="10" t="s">
        <v>1671</v>
      </c>
      <c r="I1081" s="23">
        <f>+I1070+SUM(I1072:I1080)</f>
        <v>0</v>
      </c>
      <c r="J1081" s="23">
        <f>+J1070+SUM(J1072:J1080)</f>
        <v>0</v>
      </c>
      <c r="K1081" s="13" t="s">
        <v>1084</v>
      </c>
      <c r="T1081" s="12" t="s">
        <v>1419</v>
      </c>
    </row>
    <row r="1082" spans="4:20" ht="12.95" customHeight="1" x14ac:dyDescent="0.2">
      <c r="D1082" s="5" t="s">
        <v>1085</v>
      </c>
      <c r="E1082" s="5" t="s">
        <v>1086</v>
      </c>
      <c r="F1082" s="18"/>
      <c r="G1082" s="7" t="s">
        <v>4652</v>
      </c>
      <c r="H1082" s="8" t="s">
        <v>4653</v>
      </c>
      <c r="I1082" s="21"/>
      <c r="J1082" s="21"/>
      <c r="K1082" s="12" t="s">
        <v>1087</v>
      </c>
      <c r="T1082" s="12" t="s">
        <v>4625</v>
      </c>
    </row>
    <row r="1083" spans="4:20" ht="12.95" customHeight="1" x14ac:dyDescent="0.2">
      <c r="E1083" s="5" t="s">
        <v>1086</v>
      </c>
      <c r="G1083" s="5" t="s">
        <v>4655</v>
      </c>
      <c r="H1083" s="9" t="s">
        <v>4656</v>
      </c>
      <c r="I1083" s="22">
        <v>0</v>
      </c>
      <c r="J1083" s="22">
        <v>0</v>
      </c>
      <c r="K1083" s="12" t="s">
        <v>1088</v>
      </c>
      <c r="T1083" s="12" t="s">
        <v>4626</v>
      </c>
    </row>
    <row r="1084" spans="4:20" ht="12.95" customHeight="1" x14ac:dyDescent="0.2">
      <c r="E1084" s="5" t="s">
        <v>1086</v>
      </c>
      <c r="G1084" s="5" t="s">
        <v>4658</v>
      </c>
      <c r="H1084" s="9" t="s">
        <v>4659</v>
      </c>
      <c r="I1084" s="22">
        <v>0</v>
      </c>
      <c r="J1084" s="22">
        <v>0</v>
      </c>
      <c r="K1084" s="12" t="s">
        <v>1089</v>
      </c>
      <c r="T1084" s="12" t="s">
        <v>4627</v>
      </c>
    </row>
    <row r="1085" spans="4:20" ht="12.95" customHeight="1" x14ac:dyDescent="0.2">
      <c r="E1085" s="5" t="s">
        <v>1086</v>
      </c>
      <c r="G1085" s="5" t="s">
        <v>4661</v>
      </c>
      <c r="H1085" s="9" t="s">
        <v>4662</v>
      </c>
      <c r="I1085" s="22">
        <v>0</v>
      </c>
      <c r="J1085" s="22">
        <v>0</v>
      </c>
      <c r="K1085" s="12" t="s">
        <v>1090</v>
      </c>
      <c r="T1085" s="12" t="s">
        <v>4628</v>
      </c>
    </row>
    <row r="1086" spans="4:20" ht="12.95" customHeight="1" x14ac:dyDescent="0.2">
      <c r="E1086" s="5" t="s">
        <v>1086</v>
      </c>
      <c r="G1086" s="5" t="s">
        <v>4664</v>
      </c>
      <c r="H1086" s="9" t="s">
        <v>4665</v>
      </c>
      <c r="I1086" s="22">
        <v>0</v>
      </c>
      <c r="J1086" s="22">
        <v>0</v>
      </c>
      <c r="K1086" s="12" t="s">
        <v>1091</v>
      </c>
      <c r="T1086" s="12" t="s">
        <v>4629</v>
      </c>
    </row>
    <row r="1087" spans="4:20" ht="12.95" customHeight="1" x14ac:dyDescent="0.2">
      <c r="E1087" s="5" t="s">
        <v>1086</v>
      </c>
      <c r="G1087" s="5" t="s">
        <v>4667</v>
      </c>
      <c r="H1087" s="9" t="s">
        <v>4668</v>
      </c>
      <c r="I1087" s="22">
        <v>0</v>
      </c>
      <c r="J1087" s="22">
        <v>0</v>
      </c>
      <c r="K1087" s="12" t="s">
        <v>1092</v>
      </c>
      <c r="T1087" s="12" t="s">
        <v>4630</v>
      </c>
    </row>
    <row r="1088" spans="4:20" ht="12.95" customHeight="1" x14ac:dyDescent="0.2">
      <c r="E1088" s="5" t="s">
        <v>1086</v>
      </c>
      <c r="G1088" s="5" t="s">
        <v>4670</v>
      </c>
      <c r="H1088" s="9" t="s">
        <v>4671</v>
      </c>
      <c r="I1088" s="22">
        <v>0</v>
      </c>
      <c r="J1088" s="22">
        <v>0</v>
      </c>
      <c r="K1088" s="12" t="s">
        <v>1093</v>
      </c>
      <c r="T1088" s="12" t="s">
        <v>4631</v>
      </c>
    </row>
    <row r="1089" spans="5:20" ht="12.95" customHeight="1" x14ac:dyDescent="0.2">
      <c r="E1089" s="5" t="s">
        <v>1086</v>
      </c>
      <c r="G1089" s="5" t="s">
        <v>4673</v>
      </c>
      <c r="H1089" s="9" t="s">
        <v>4674</v>
      </c>
      <c r="I1089" s="22">
        <v>0</v>
      </c>
      <c r="J1089" s="22">
        <v>0</v>
      </c>
      <c r="K1089" s="12" t="s">
        <v>1094</v>
      </c>
      <c r="T1089" s="12" t="s">
        <v>4632</v>
      </c>
    </row>
    <row r="1090" spans="5:20" ht="12.95" customHeight="1" x14ac:dyDescent="0.2">
      <c r="E1090" s="5" t="s">
        <v>1086</v>
      </c>
      <c r="G1090" s="5" t="s">
        <v>4676</v>
      </c>
      <c r="H1090" s="9" t="s">
        <v>4677</v>
      </c>
      <c r="I1090" s="22">
        <v>0</v>
      </c>
      <c r="J1090" s="22">
        <v>0</v>
      </c>
      <c r="K1090" s="12" t="s">
        <v>1095</v>
      </c>
      <c r="T1090" s="12" t="s">
        <v>1361</v>
      </c>
    </row>
    <row r="1091" spans="5:20" ht="12.95" customHeight="1" x14ac:dyDescent="0.2">
      <c r="E1091" s="5" t="s">
        <v>1086</v>
      </c>
      <c r="G1091" s="5" t="s">
        <v>4679</v>
      </c>
      <c r="H1091" s="9" t="s">
        <v>4680</v>
      </c>
      <c r="I1091" s="22">
        <v>0</v>
      </c>
      <c r="J1091" s="22">
        <v>0</v>
      </c>
      <c r="K1091" s="12" t="s">
        <v>1096</v>
      </c>
      <c r="T1091" s="12" t="s">
        <v>1362</v>
      </c>
    </row>
    <row r="1092" spans="5:20" ht="12.95" customHeight="1" x14ac:dyDescent="0.2">
      <c r="E1092" s="5" t="s">
        <v>1086</v>
      </c>
      <c r="G1092" s="5" t="s">
        <v>4682</v>
      </c>
      <c r="H1092" s="9" t="s">
        <v>4683</v>
      </c>
      <c r="I1092" s="22">
        <v>0</v>
      </c>
      <c r="J1092" s="22">
        <v>0</v>
      </c>
      <c r="K1092" s="12" t="s">
        <v>1097</v>
      </c>
      <c r="T1092" s="12" t="s">
        <v>1363</v>
      </c>
    </row>
    <row r="1093" spans="5:20" ht="12.95" customHeight="1" x14ac:dyDescent="0.2">
      <c r="E1093" s="5" t="s">
        <v>1086</v>
      </c>
      <c r="G1093" s="5" t="s">
        <v>4685</v>
      </c>
      <c r="H1093" s="9" t="s">
        <v>4686</v>
      </c>
      <c r="I1093" s="22">
        <v>0</v>
      </c>
      <c r="J1093" s="22">
        <v>0</v>
      </c>
      <c r="K1093" s="12" t="s">
        <v>1098</v>
      </c>
      <c r="T1093" s="12" t="s">
        <v>1364</v>
      </c>
    </row>
    <row r="1094" spans="5:20" ht="12.95" customHeight="1" x14ac:dyDescent="0.2">
      <c r="E1094" s="5" t="s">
        <v>1086</v>
      </c>
      <c r="G1094" s="5" t="s">
        <v>4688</v>
      </c>
      <c r="H1094" s="9" t="s">
        <v>4689</v>
      </c>
      <c r="I1094" s="22">
        <v>0</v>
      </c>
      <c r="J1094" s="22">
        <v>0</v>
      </c>
      <c r="K1094" s="12" t="s">
        <v>1099</v>
      </c>
      <c r="T1094" s="12" t="s">
        <v>1365</v>
      </c>
    </row>
    <row r="1095" spans="5:20" ht="12.95" customHeight="1" x14ac:dyDescent="0.2">
      <c r="E1095" s="5" t="s">
        <v>1086</v>
      </c>
      <c r="G1095" s="5" t="s">
        <v>4691</v>
      </c>
      <c r="H1095" s="9" t="s">
        <v>4692</v>
      </c>
      <c r="I1095" s="22">
        <v>0</v>
      </c>
      <c r="J1095" s="22">
        <v>0</v>
      </c>
      <c r="K1095" s="12" t="s">
        <v>1100</v>
      </c>
      <c r="T1095" s="12" t="s">
        <v>1366</v>
      </c>
    </row>
    <row r="1096" spans="5:20" ht="12.95" customHeight="1" x14ac:dyDescent="0.2">
      <c r="E1096" s="5" t="s">
        <v>1086</v>
      </c>
      <c r="G1096" s="5" t="s">
        <v>4694</v>
      </c>
      <c r="H1096" s="9" t="s">
        <v>4695</v>
      </c>
      <c r="I1096" s="22">
        <v>0</v>
      </c>
      <c r="J1096" s="22">
        <v>0</v>
      </c>
      <c r="K1096" s="12" t="s">
        <v>1101</v>
      </c>
      <c r="T1096" s="12" t="s">
        <v>1367</v>
      </c>
    </row>
    <row r="1097" spans="5:20" ht="12.95" customHeight="1" x14ac:dyDescent="0.2">
      <c r="E1097" s="5" t="s">
        <v>1086</v>
      </c>
      <c r="G1097" s="3" t="s">
        <v>4697</v>
      </c>
      <c r="H1097" s="10" t="s">
        <v>4698</v>
      </c>
      <c r="I1097" s="23">
        <f>SUM(I1083:I1096)</f>
        <v>0</v>
      </c>
      <c r="J1097" s="23">
        <f>SUM(J1083:J1096)</f>
        <v>0</v>
      </c>
      <c r="K1097" s="13" t="s">
        <v>1102</v>
      </c>
      <c r="T1097" s="12" t="s">
        <v>1368</v>
      </c>
    </row>
    <row r="1098" spans="5:20" ht="12.95" customHeight="1" x14ac:dyDescent="0.2">
      <c r="E1098" s="5" t="s">
        <v>1086</v>
      </c>
      <c r="G1098" s="5" t="s">
        <v>4700</v>
      </c>
      <c r="H1098" s="9" t="s">
        <v>4701</v>
      </c>
      <c r="I1098" s="22">
        <v>0</v>
      </c>
      <c r="J1098" s="22">
        <v>0</v>
      </c>
      <c r="K1098" s="12" t="s">
        <v>1103</v>
      </c>
      <c r="T1098" s="12" t="s">
        <v>1369</v>
      </c>
    </row>
    <row r="1099" spans="5:20" ht="12.95" customHeight="1" x14ac:dyDescent="0.2">
      <c r="E1099" s="5" t="s">
        <v>1086</v>
      </c>
      <c r="G1099" s="3" t="s">
        <v>4703</v>
      </c>
      <c r="H1099" s="10" t="s">
        <v>4704</v>
      </c>
      <c r="I1099" s="23">
        <f>+I1097-(I1098*$I$1)</f>
        <v>0</v>
      </c>
      <c r="J1099" s="23">
        <f>+J1097-(J1098*$I$1)</f>
        <v>0</v>
      </c>
      <c r="K1099" s="13" t="s">
        <v>1104</v>
      </c>
      <c r="T1099" s="12" t="s">
        <v>1370</v>
      </c>
    </row>
    <row r="1100" spans="5:20" ht="12.95" customHeight="1" x14ac:dyDescent="0.2">
      <c r="E1100" s="5" t="s">
        <v>1086</v>
      </c>
      <c r="G1100" s="7" t="s">
        <v>4706</v>
      </c>
      <c r="H1100" s="8" t="s">
        <v>4707</v>
      </c>
      <c r="I1100" s="21"/>
      <c r="J1100" s="21"/>
      <c r="K1100" s="12" t="s">
        <v>1105</v>
      </c>
      <c r="T1100" s="12" t="s">
        <v>1371</v>
      </c>
    </row>
    <row r="1101" spans="5:20" ht="12.95" customHeight="1" x14ac:dyDescent="0.2">
      <c r="E1101" s="5" t="s">
        <v>1086</v>
      </c>
      <c r="G1101" s="5" t="s">
        <v>4709</v>
      </c>
      <c r="H1101" s="9" t="s">
        <v>4710</v>
      </c>
      <c r="I1101" s="22">
        <v>0</v>
      </c>
      <c r="J1101" s="22">
        <v>0</v>
      </c>
      <c r="K1101" s="12" t="s">
        <v>1106</v>
      </c>
      <c r="T1101" s="12" t="s">
        <v>1372</v>
      </c>
    </row>
    <row r="1102" spans="5:20" ht="12.95" customHeight="1" x14ac:dyDescent="0.2">
      <c r="E1102" s="5" t="s">
        <v>1086</v>
      </c>
      <c r="G1102" s="5" t="s">
        <v>4712</v>
      </c>
      <c r="H1102" s="9" t="s">
        <v>1533</v>
      </c>
      <c r="I1102" s="22">
        <v>0</v>
      </c>
      <c r="J1102" s="22">
        <v>0</v>
      </c>
      <c r="K1102" s="12" t="s">
        <v>1107</v>
      </c>
      <c r="T1102" s="12" t="s">
        <v>1373</v>
      </c>
    </row>
    <row r="1103" spans="5:20" ht="12.95" customHeight="1" x14ac:dyDescent="0.2">
      <c r="E1103" s="5" t="s">
        <v>1086</v>
      </c>
      <c r="G1103" s="5" t="s">
        <v>1535</v>
      </c>
      <c r="H1103" s="9" t="s">
        <v>1536</v>
      </c>
      <c r="I1103" s="22">
        <v>0</v>
      </c>
      <c r="J1103" s="22">
        <v>0</v>
      </c>
      <c r="K1103" s="12" t="s">
        <v>1108</v>
      </c>
      <c r="T1103" s="12" t="s">
        <v>1374</v>
      </c>
    </row>
    <row r="1104" spans="5:20" ht="12.95" customHeight="1" x14ac:dyDescent="0.2">
      <c r="E1104" s="5" t="s">
        <v>1086</v>
      </c>
      <c r="G1104" s="3" t="s">
        <v>1538</v>
      </c>
      <c r="H1104" s="10" t="s">
        <v>1539</v>
      </c>
      <c r="I1104" s="23">
        <f>SUM(I1101:I1103)</f>
        <v>0</v>
      </c>
      <c r="J1104" s="23">
        <f>SUM(J1101:J1103)</f>
        <v>0</v>
      </c>
      <c r="K1104" s="13" t="s">
        <v>1109</v>
      </c>
      <c r="T1104" s="12" t="s">
        <v>1375</v>
      </c>
    </row>
    <row r="1105" spans="5:20" ht="12.95" customHeight="1" x14ac:dyDescent="0.2">
      <c r="E1105" s="5" t="s">
        <v>1086</v>
      </c>
      <c r="G1105" s="3" t="s">
        <v>1541</v>
      </c>
      <c r="H1105" s="10" t="s">
        <v>1542</v>
      </c>
      <c r="I1105" s="23">
        <f>+I1099+I1104</f>
        <v>0</v>
      </c>
      <c r="J1105" s="23">
        <f>+J1099+J1104</f>
        <v>0</v>
      </c>
      <c r="K1105" s="13" t="s">
        <v>1110</v>
      </c>
      <c r="T1105" s="12" t="s">
        <v>1376</v>
      </c>
    </row>
    <row r="1106" spans="5:20" ht="12.95" customHeight="1" x14ac:dyDescent="0.2">
      <c r="E1106" s="5" t="s">
        <v>1086</v>
      </c>
      <c r="G1106" s="7" t="s">
        <v>1544</v>
      </c>
      <c r="H1106" s="8" t="s">
        <v>1545</v>
      </c>
      <c r="I1106" s="21"/>
      <c r="J1106" s="21"/>
      <c r="K1106" s="12" t="s">
        <v>1111</v>
      </c>
      <c r="T1106" s="12" t="s">
        <v>1377</v>
      </c>
    </row>
    <row r="1107" spans="5:20" ht="12.95" customHeight="1" x14ac:dyDescent="0.2">
      <c r="E1107" s="5" t="s">
        <v>1086</v>
      </c>
      <c r="G1107" s="5" t="s">
        <v>1547</v>
      </c>
      <c r="H1107" s="9" t="s">
        <v>1548</v>
      </c>
      <c r="I1107" s="22">
        <v>0</v>
      </c>
      <c r="J1107" s="22">
        <v>0</v>
      </c>
      <c r="K1107" s="12" t="s">
        <v>1112</v>
      </c>
      <c r="T1107" s="12" t="s">
        <v>1378</v>
      </c>
    </row>
    <row r="1108" spans="5:20" ht="12.95" customHeight="1" x14ac:dyDescent="0.2">
      <c r="E1108" s="5" t="s">
        <v>1086</v>
      </c>
      <c r="G1108" s="5" t="s">
        <v>1550</v>
      </c>
      <c r="H1108" s="9" t="s">
        <v>1551</v>
      </c>
      <c r="I1108" s="22">
        <v>0</v>
      </c>
      <c r="J1108" s="22">
        <v>0</v>
      </c>
      <c r="K1108" s="12" t="s">
        <v>1113</v>
      </c>
      <c r="T1108" s="12" t="s">
        <v>1379</v>
      </c>
    </row>
    <row r="1109" spans="5:20" ht="12.95" customHeight="1" x14ac:dyDescent="0.2">
      <c r="E1109" s="5" t="s">
        <v>1086</v>
      </c>
      <c r="G1109" s="5" t="s">
        <v>1553</v>
      </c>
      <c r="H1109" s="9" t="s">
        <v>1554</v>
      </c>
      <c r="I1109" s="22">
        <v>0</v>
      </c>
      <c r="J1109" s="22">
        <v>0</v>
      </c>
      <c r="K1109" s="12" t="s">
        <v>1114</v>
      </c>
      <c r="T1109" s="12" t="s">
        <v>1380</v>
      </c>
    </row>
    <row r="1110" spans="5:20" ht="12.95" customHeight="1" x14ac:dyDescent="0.2">
      <c r="E1110" s="5" t="s">
        <v>1086</v>
      </c>
      <c r="G1110" s="5" t="s">
        <v>1556</v>
      </c>
      <c r="H1110" s="9" t="s">
        <v>1557</v>
      </c>
      <c r="I1110" s="22">
        <v>0</v>
      </c>
      <c r="J1110" s="22">
        <v>0</v>
      </c>
      <c r="K1110" s="12" t="s">
        <v>1115</v>
      </c>
      <c r="T1110" s="12" t="s">
        <v>1381</v>
      </c>
    </row>
    <row r="1111" spans="5:20" ht="12.95" customHeight="1" x14ac:dyDescent="0.2">
      <c r="E1111" s="5" t="s">
        <v>1086</v>
      </c>
      <c r="G1111" s="5" t="s">
        <v>1559</v>
      </c>
      <c r="H1111" s="9" t="s">
        <v>1560</v>
      </c>
      <c r="I1111" s="22">
        <v>0</v>
      </c>
      <c r="J1111" s="22">
        <v>0</v>
      </c>
      <c r="K1111" s="12" t="s">
        <v>1116</v>
      </c>
      <c r="T1111" s="12" t="s">
        <v>1382</v>
      </c>
    </row>
    <row r="1112" spans="5:20" ht="12.95" customHeight="1" x14ac:dyDescent="0.2">
      <c r="E1112" s="5" t="s">
        <v>1086</v>
      </c>
      <c r="G1112" s="5" t="s">
        <v>1562</v>
      </c>
      <c r="H1112" s="9" t="s">
        <v>1563</v>
      </c>
      <c r="I1112" s="22">
        <v>0</v>
      </c>
      <c r="J1112" s="22">
        <v>0</v>
      </c>
      <c r="K1112" s="12" t="s">
        <v>1117</v>
      </c>
      <c r="T1112" s="12" t="s">
        <v>1383</v>
      </c>
    </row>
    <row r="1113" spans="5:20" ht="12.95" customHeight="1" x14ac:dyDescent="0.2">
      <c r="E1113" s="5" t="s">
        <v>1086</v>
      </c>
      <c r="G1113" s="5" t="s">
        <v>1565</v>
      </c>
      <c r="H1113" s="9" t="s">
        <v>1566</v>
      </c>
      <c r="I1113" s="22">
        <v>0</v>
      </c>
      <c r="J1113" s="22">
        <v>0</v>
      </c>
      <c r="K1113" s="12" t="s">
        <v>1118</v>
      </c>
      <c r="T1113" s="12" t="s">
        <v>1384</v>
      </c>
    </row>
    <row r="1114" spans="5:20" ht="12.95" customHeight="1" x14ac:dyDescent="0.2">
      <c r="E1114" s="5" t="s">
        <v>1086</v>
      </c>
      <c r="G1114" s="5" t="s">
        <v>1568</v>
      </c>
      <c r="H1114" s="9" t="s">
        <v>1569</v>
      </c>
      <c r="I1114" s="22">
        <v>0</v>
      </c>
      <c r="J1114" s="22">
        <v>0</v>
      </c>
      <c r="K1114" s="12" t="s">
        <v>1119</v>
      </c>
      <c r="T1114" s="12" t="s">
        <v>1385</v>
      </c>
    </row>
    <row r="1115" spans="5:20" ht="12.95" customHeight="1" x14ac:dyDescent="0.2">
      <c r="E1115" s="5" t="s">
        <v>1086</v>
      </c>
      <c r="G1115" s="5" t="s">
        <v>1571</v>
      </c>
      <c r="H1115" s="9" t="s">
        <v>1572</v>
      </c>
      <c r="I1115" s="22">
        <v>0</v>
      </c>
      <c r="J1115" s="22">
        <v>0</v>
      </c>
      <c r="K1115" s="12" t="s">
        <v>1120</v>
      </c>
      <c r="T1115" s="12" t="s">
        <v>1386</v>
      </c>
    </row>
    <row r="1116" spans="5:20" ht="12.95" customHeight="1" x14ac:dyDescent="0.2">
      <c r="E1116" s="5" t="s">
        <v>1086</v>
      </c>
      <c r="G1116" s="5" t="s">
        <v>1574</v>
      </c>
      <c r="H1116" s="9" t="s">
        <v>1575</v>
      </c>
      <c r="I1116" s="22">
        <v>0</v>
      </c>
      <c r="J1116" s="22">
        <v>0</v>
      </c>
      <c r="K1116" s="12" t="s">
        <v>1121</v>
      </c>
      <c r="T1116" s="12" t="s">
        <v>1387</v>
      </c>
    </row>
    <row r="1117" spans="5:20" ht="12.95" customHeight="1" x14ac:dyDescent="0.2">
      <c r="E1117" s="5" t="s">
        <v>1086</v>
      </c>
      <c r="G1117" s="5" t="s">
        <v>1577</v>
      </c>
      <c r="H1117" s="9" t="s">
        <v>1578</v>
      </c>
      <c r="I1117" s="22">
        <v>0</v>
      </c>
      <c r="J1117" s="22">
        <v>0</v>
      </c>
      <c r="K1117" s="12" t="s">
        <v>1122</v>
      </c>
      <c r="T1117" s="12" t="s">
        <v>1388</v>
      </c>
    </row>
    <row r="1118" spans="5:20" ht="12.95" customHeight="1" x14ac:dyDescent="0.2">
      <c r="E1118" s="5" t="s">
        <v>1086</v>
      </c>
      <c r="G1118" s="5" t="s">
        <v>1580</v>
      </c>
      <c r="H1118" s="9" t="s">
        <v>1581</v>
      </c>
      <c r="I1118" s="22">
        <v>0</v>
      </c>
      <c r="J1118" s="22">
        <v>0</v>
      </c>
      <c r="K1118" s="12" t="s">
        <v>1123</v>
      </c>
      <c r="T1118" s="12" t="s">
        <v>1389</v>
      </c>
    </row>
    <row r="1119" spans="5:20" ht="12.95" customHeight="1" x14ac:dyDescent="0.2">
      <c r="E1119" s="5" t="s">
        <v>1086</v>
      </c>
      <c r="G1119" s="5" t="s">
        <v>1583</v>
      </c>
      <c r="H1119" s="9" t="s">
        <v>1584</v>
      </c>
      <c r="I1119" s="22">
        <v>0</v>
      </c>
      <c r="J1119" s="22">
        <v>0</v>
      </c>
      <c r="K1119" s="12" t="s">
        <v>1124</v>
      </c>
      <c r="T1119" s="12" t="s">
        <v>1390</v>
      </c>
    </row>
    <row r="1120" spans="5:20" ht="12.95" customHeight="1" x14ac:dyDescent="0.2">
      <c r="E1120" s="5" t="s">
        <v>1086</v>
      </c>
      <c r="G1120" s="5" t="s">
        <v>1586</v>
      </c>
      <c r="H1120" s="9" t="s">
        <v>1587</v>
      </c>
      <c r="I1120" s="22">
        <v>0</v>
      </c>
      <c r="J1120" s="22">
        <v>0</v>
      </c>
      <c r="K1120" s="12" t="s">
        <v>1125</v>
      </c>
      <c r="T1120" s="12" t="s">
        <v>1391</v>
      </c>
    </row>
    <row r="1121" spans="5:20" ht="12.95" customHeight="1" x14ac:dyDescent="0.2">
      <c r="E1121" s="5" t="s">
        <v>1086</v>
      </c>
      <c r="G1121" s="5" t="s">
        <v>1589</v>
      </c>
      <c r="H1121" s="9" t="s">
        <v>1590</v>
      </c>
      <c r="I1121" s="22">
        <v>0</v>
      </c>
      <c r="J1121" s="22">
        <v>0</v>
      </c>
      <c r="K1121" s="12" t="s">
        <v>1126</v>
      </c>
      <c r="T1121" s="12" t="s">
        <v>1392</v>
      </c>
    </row>
    <row r="1122" spans="5:20" ht="12.95" customHeight="1" x14ac:dyDescent="0.2">
      <c r="E1122" s="5" t="s">
        <v>1086</v>
      </c>
      <c r="G1122" s="5" t="s">
        <v>1592</v>
      </c>
      <c r="H1122" s="9" t="s">
        <v>1593</v>
      </c>
      <c r="I1122" s="22">
        <v>0</v>
      </c>
      <c r="J1122" s="22">
        <v>0</v>
      </c>
      <c r="K1122" s="12" t="s">
        <v>1127</v>
      </c>
      <c r="T1122" s="12" t="s">
        <v>1393</v>
      </c>
    </row>
    <row r="1123" spans="5:20" ht="12.95" customHeight="1" x14ac:dyDescent="0.2">
      <c r="E1123" s="5" t="s">
        <v>1086</v>
      </c>
      <c r="G1123" s="5" t="s">
        <v>1595</v>
      </c>
      <c r="H1123" s="9" t="s">
        <v>1596</v>
      </c>
      <c r="I1123" s="22">
        <v>0</v>
      </c>
      <c r="J1123" s="22">
        <v>0</v>
      </c>
      <c r="K1123" s="12" t="s">
        <v>1128</v>
      </c>
      <c r="T1123" s="12" t="s">
        <v>1394</v>
      </c>
    </row>
    <row r="1124" spans="5:20" ht="12.95" customHeight="1" x14ac:dyDescent="0.2">
      <c r="E1124" s="5" t="s">
        <v>1086</v>
      </c>
      <c r="G1124" s="3" t="s">
        <v>1598</v>
      </c>
      <c r="H1124" s="10" t="s">
        <v>1599</v>
      </c>
      <c r="I1124" s="23">
        <f>SUM(I1107:I1123)</f>
        <v>0</v>
      </c>
      <c r="J1124" s="23">
        <f>SUM(J1107:J1123)</f>
        <v>0</v>
      </c>
      <c r="K1124" s="13" t="s">
        <v>1129</v>
      </c>
      <c r="T1124" s="12" t="s">
        <v>1395</v>
      </c>
    </row>
    <row r="1125" spans="5:20" ht="12.95" customHeight="1" x14ac:dyDescent="0.2">
      <c r="E1125" s="5" t="s">
        <v>1086</v>
      </c>
      <c r="G1125" s="7" t="s">
        <v>1601</v>
      </c>
      <c r="H1125" s="8" t="s">
        <v>1602</v>
      </c>
      <c r="I1125" s="21"/>
      <c r="J1125" s="21"/>
      <c r="K1125" s="12" t="s">
        <v>1130</v>
      </c>
      <c r="T1125" s="12" t="s">
        <v>1396</v>
      </c>
    </row>
    <row r="1126" spans="5:20" ht="12.95" customHeight="1" x14ac:dyDescent="0.2">
      <c r="E1126" s="5" t="s">
        <v>1086</v>
      </c>
      <c r="G1126" s="5" t="s">
        <v>1604</v>
      </c>
      <c r="H1126" s="9" t="s">
        <v>1605</v>
      </c>
      <c r="I1126" s="22">
        <v>0</v>
      </c>
      <c r="J1126" s="22">
        <v>0</v>
      </c>
      <c r="K1126" s="12" t="s">
        <v>1131</v>
      </c>
      <c r="T1126" s="12" t="s">
        <v>1397</v>
      </c>
    </row>
    <row r="1127" spans="5:20" ht="12.95" customHeight="1" x14ac:dyDescent="0.2">
      <c r="E1127" s="5" t="s">
        <v>1086</v>
      </c>
      <c r="G1127" s="5" t="s">
        <v>1607</v>
      </c>
      <c r="H1127" s="9" t="s">
        <v>1608</v>
      </c>
      <c r="I1127" s="22">
        <v>0</v>
      </c>
      <c r="J1127" s="22">
        <v>0</v>
      </c>
      <c r="K1127" s="12" t="s">
        <v>1132</v>
      </c>
      <c r="T1127" s="12" t="s">
        <v>1398</v>
      </c>
    </row>
    <row r="1128" spans="5:20" ht="12.95" customHeight="1" x14ac:dyDescent="0.2">
      <c r="E1128" s="5" t="s">
        <v>1086</v>
      </c>
      <c r="G1128" s="5" t="s">
        <v>1610</v>
      </c>
      <c r="H1128" s="9" t="s">
        <v>1611</v>
      </c>
      <c r="I1128" s="22">
        <v>0</v>
      </c>
      <c r="J1128" s="22">
        <v>0</v>
      </c>
      <c r="K1128" s="12" t="s">
        <v>1133</v>
      </c>
      <c r="T1128" s="12" t="s">
        <v>1399</v>
      </c>
    </row>
    <row r="1129" spans="5:20" ht="12.95" customHeight="1" x14ac:dyDescent="0.2">
      <c r="E1129" s="5" t="s">
        <v>1086</v>
      </c>
      <c r="G1129" s="3" t="s">
        <v>1613</v>
      </c>
      <c r="H1129" s="10" t="s">
        <v>1614</v>
      </c>
      <c r="I1129" s="23">
        <f>SUM(I1126:I1128)</f>
        <v>0</v>
      </c>
      <c r="J1129" s="23">
        <f>SUM(J1126:J1128)</f>
        <v>0</v>
      </c>
      <c r="K1129" s="13" t="s">
        <v>1134</v>
      </c>
      <c r="T1129" s="12" t="s">
        <v>1400</v>
      </c>
    </row>
    <row r="1130" spans="5:20" ht="12.95" customHeight="1" x14ac:dyDescent="0.2">
      <c r="E1130" s="5" t="s">
        <v>1086</v>
      </c>
      <c r="G1130" s="3" t="s">
        <v>1616</v>
      </c>
      <c r="H1130" s="10" t="s">
        <v>1617</v>
      </c>
      <c r="I1130" s="23">
        <f>+I1124+I1129</f>
        <v>0</v>
      </c>
      <c r="J1130" s="23">
        <f>+J1124+J1129</f>
        <v>0</v>
      </c>
      <c r="K1130" s="13" t="s">
        <v>1135</v>
      </c>
      <c r="T1130" s="12" t="s">
        <v>1401</v>
      </c>
    </row>
    <row r="1131" spans="5:20" ht="12.95" customHeight="1" x14ac:dyDescent="0.2">
      <c r="E1131" s="5" t="s">
        <v>1086</v>
      </c>
      <c r="G1131" s="7" t="s">
        <v>1619</v>
      </c>
      <c r="H1131" s="8" t="s">
        <v>1620</v>
      </c>
      <c r="I1131" s="21"/>
      <c r="J1131" s="21"/>
      <c r="K1131" s="12" t="s">
        <v>1136</v>
      </c>
      <c r="T1131" s="12" t="s">
        <v>1402</v>
      </c>
    </row>
    <row r="1132" spans="5:20" ht="12.95" customHeight="1" x14ac:dyDescent="0.2">
      <c r="E1132" s="5" t="s">
        <v>1086</v>
      </c>
      <c r="G1132" s="3" t="s">
        <v>1622</v>
      </c>
      <c r="H1132" s="10" t="s">
        <v>1623</v>
      </c>
      <c r="I1132" s="23">
        <f>+I1105-(I1130*$I$1)</f>
        <v>0</v>
      </c>
      <c r="J1132" s="23">
        <f>+J1105-(J1130*$I$1)</f>
        <v>0</v>
      </c>
      <c r="K1132" s="13" t="s">
        <v>1137</v>
      </c>
      <c r="T1132" s="12" t="s">
        <v>1403</v>
      </c>
    </row>
    <row r="1133" spans="5:20" ht="12.95" customHeight="1" x14ac:dyDescent="0.2">
      <c r="E1133" s="5" t="s">
        <v>1086</v>
      </c>
      <c r="G1133" s="5" t="s">
        <v>1625</v>
      </c>
      <c r="H1133" s="9" t="s">
        <v>1626</v>
      </c>
      <c r="I1133" s="22">
        <v>0</v>
      </c>
      <c r="J1133" s="22">
        <v>0</v>
      </c>
      <c r="K1133" s="12" t="s">
        <v>1138</v>
      </c>
      <c r="T1133" s="12" t="s">
        <v>1404</v>
      </c>
    </row>
    <row r="1134" spans="5:20" ht="12.95" customHeight="1" x14ac:dyDescent="0.2">
      <c r="E1134" s="5" t="s">
        <v>1086</v>
      </c>
      <c r="G1134" s="3" t="s">
        <v>1628</v>
      </c>
      <c r="H1134" s="10" t="s">
        <v>1629</v>
      </c>
      <c r="I1134" s="23">
        <f>+I1132-(I1133*$I$1)</f>
        <v>0</v>
      </c>
      <c r="J1134" s="23">
        <f>+J1132-(J1133*$I$1)</f>
        <v>0</v>
      </c>
      <c r="K1134" s="13" t="s">
        <v>1139</v>
      </c>
      <c r="T1134" s="12" t="s">
        <v>1405</v>
      </c>
    </row>
    <row r="1135" spans="5:20" ht="12.95" customHeight="1" x14ac:dyDescent="0.2">
      <c r="E1135" s="5" t="s">
        <v>1086</v>
      </c>
      <c r="G1135" s="5" t="s">
        <v>1631</v>
      </c>
      <c r="H1135" s="9" t="s">
        <v>1632</v>
      </c>
      <c r="I1135" s="22">
        <v>0</v>
      </c>
      <c r="J1135" s="22">
        <v>0</v>
      </c>
      <c r="K1135" s="12" t="s">
        <v>1140</v>
      </c>
      <c r="T1135" s="12" t="s">
        <v>1406</v>
      </c>
    </row>
    <row r="1136" spans="5:20" ht="12.95" customHeight="1" x14ac:dyDescent="0.2">
      <c r="E1136" s="5" t="s">
        <v>1086</v>
      </c>
      <c r="G1136" s="5" t="s">
        <v>1634</v>
      </c>
      <c r="H1136" s="9" t="s">
        <v>1635</v>
      </c>
      <c r="I1136" s="22">
        <v>0</v>
      </c>
      <c r="J1136" s="22">
        <v>0</v>
      </c>
      <c r="K1136" s="12" t="s">
        <v>1141</v>
      </c>
      <c r="T1136" s="12" t="s">
        <v>1407</v>
      </c>
    </row>
    <row r="1137" spans="4:20" ht="12.95" customHeight="1" x14ac:dyDescent="0.2">
      <c r="E1137" s="5" t="s">
        <v>1086</v>
      </c>
      <c r="G1137" s="3" t="s">
        <v>1637</v>
      </c>
      <c r="H1137" s="10" t="s">
        <v>1638</v>
      </c>
      <c r="I1137" s="23">
        <f>SUM(I1134:I1136)</f>
        <v>0</v>
      </c>
      <c r="J1137" s="23">
        <f>SUM(J1134:J1136)</f>
        <v>0</v>
      </c>
      <c r="K1137" s="13" t="s">
        <v>1142</v>
      </c>
      <c r="T1137" s="12" t="s">
        <v>1408</v>
      </c>
    </row>
    <row r="1138" spans="4:20" ht="12.95" customHeight="1" x14ac:dyDescent="0.2">
      <c r="E1138" s="5" t="s">
        <v>1086</v>
      </c>
      <c r="G1138" s="7" t="s">
        <v>1640</v>
      </c>
      <c r="H1138" s="8" t="s">
        <v>1641</v>
      </c>
      <c r="I1138" s="21"/>
      <c r="J1138" s="21"/>
      <c r="K1138" s="12" t="s">
        <v>1143</v>
      </c>
      <c r="T1138" s="12" t="s">
        <v>1409</v>
      </c>
    </row>
    <row r="1139" spans="4:20" ht="12.95" customHeight="1" x14ac:dyDescent="0.2">
      <c r="E1139" s="5" t="s">
        <v>1086</v>
      </c>
      <c r="G1139" s="5" t="s">
        <v>1643</v>
      </c>
      <c r="H1139" s="9" t="s">
        <v>1644</v>
      </c>
      <c r="I1139" s="22">
        <v>0</v>
      </c>
      <c r="J1139" s="22">
        <v>0</v>
      </c>
      <c r="K1139" s="12" t="s">
        <v>1144</v>
      </c>
      <c r="T1139" s="12" t="s">
        <v>1410</v>
      </c>
    </row>
    <row r="1140" spans="4:20" ht="12.95" customHeight="1" x14ac:dyDescent="0.2">
      <c r="E1140" s="5" t="s">
        <v>1086</v>
      </c>
      <c r="G1140" s="5" t="s">
        <v>1646</v>
      </c>
      <c r="H1140" s="9" t="s">
        <v>1647</v>
      </c>
      <c r="I1140" s="22">
        <v>0</v>
      </c>
      <c r="J1140" s="22">
        <v>0</v>
      </c>
      <c r="K1140" s="12" t="s">
        <v>1145</v>
      </c>
      <c r="T1140" s="12" t="s">
        <v>1411</v>
      </c>
    </row>
    <row r="1141" spans="4:20" ht="12.95" customHeight="1" x14ac:dyDescent="0.2">
      <c r="E1141" s="5" t="s">
        <v>1086</v>
      </c>
      <c r="G1141" s="5" t="s">
        <v>1649</v>
      </c>
      <c r="H1141" s="9" t="s">
        <v>1650</v>
      </c>
      <c r="I1141" s="22">
        <v>0</v>
      </c>
      <c r="J1141" s="22">
        <v>0</v>
      </c>
      <c r="K1141" s="12" t="s">
        <v>1146</v>
      </c>
      <c r="T1141" s="12" t="s">
        <v>1412</v>
      </c>
    </row>
    <row r="1142" spans="4:20" ht="12.95" customHeight="1" x14ac:dyDescent="0.2">
      <c r="E1142" s="5" t="s">
        <v>1086</v>
      </c>
      <c r="G1142" s="5" t="s">
        <v>1652</v>
      </c>
      <c r="H1142" s="9" t="s">
        <v>1653</v>
      </c>
      <c r="I1142" s="22">
        <v>0</v>
      </c>
      <c r="J1142" s="22">
        <v>0</v>
      </c>
      <c r="K1142" s="12" t="s">
        <v>1147</v>
      </c>
      <c r="T1142" s="12" t="s">
        <v>1413</v>
      </c>
    </row>
    <row r="1143" spans="4:20" ht="12.95" customHeight="1" x14ac:dyDescent="0.2">
      <c r="E1143" s="5" t="s">
        <v>1086</v>
      </c>
      <c r="G1143" s="5" t="s">
        <v>1655</v>
      </c>
      <c r="H1143" s="9" t="s">
        <v>1656</v>
      </c>
      <c r="I1143" s="22">
        <v>0</v>
      </c>
      <c r="J1143" s="22">
        <v>0</v>
      </c>
      <c r="K1143" s="12" t="s">
        <v>1148</v>
      </c>
      <c r="T1143" s="12" t="s">
        <v>1414</v>
      </c>
    </row>
    <row r="1144" spans="4:20" ht="12.95" customHeight="1" x14ac:dyDescent="0.2">
      <c r="E1144" s="5" t="s">
        <v>1086</v>
      </c>
      <c r="G1144" s="5" t="s">
        <v>1658</v>
      </c>
      <c r="H1144" s="9" t="s">
        <v>1659</v>
      </c>
      <c r="I1144" s="22">
        <v>0</v>
      </c>
      <c r="J1144" s="22">
        <v>0</v>
      </c>
      <c r="K1144" s="12" t="s">
        <v>1149</v>
      </c>
      <c r="T1144" s="12" t="s">
        <v>1415</v>
      </c>
    </row>
    <row r="1145" spans="4:20" ht="12.95" customHeight="1" x14ac:dyDescent="0.2">
      <c r="E1145" s="5" t="s">
        <v>1086</v>
      </c>
      <c r="G1145" s="5" t="s">
        <v>1661</v>
      </c>
      <c r="H1145" s="9" t="s">
        <v>1662</v>
      </c>
      <c r="I1145" s="22">
        <v>0</v>
      </c>
      <c r="J1145" s="22">
        <v>0</v>
      </c>
      <c r="K1145" s="12" t="s">
        <v>1150</v>
      </c>
      <c r="T1145" s="12" t="s">
        <v>1416</v>
      </c>
    </row>
    <row r="1146" spans="4:20" ht="12.95" customHeight="1" x14ac:dyDescent="0.2">
      <c r="E1146" s="5" t="s">
        <v>1086</v>
      </c>
      <c r="G1146" s="5" t="s">
        <v>1664</v>
      </c>
      <c r="H1146" s="9" t="s">
        <v>1665</v>
      </c>
      <c r="I1146" s="22">
        <v>0</v>
      </c>
      <c r="J1146" s="22">
        <v>0</v>
      </c>
      <c r="K1146" s="12" t="s">
        <v>1151</v>
      </c>
      <c r="T1146" s="12" t="s">
        <v>1417</v>
      </c>
    </row>
    <row r="1147" spans="4:20" ht="12.95" customHeight="1" x14ac:dyDescent="0.2">
      <c r="E1147" s="5" t="s">
        <v>1086</v>
      </c>
      <c r="G1147" s="5" t="s">
        <v>1667</v>
      </c>
      <c r="H1147" s="9" t="s">
        <v>1668</v>
      </c>
      <c r="I1147" s="22">
        <v>0</v>
      </c>
      <c r="J1147" s="22">
        <v>0</v>
      </c>
      <c r="K1147" s="12" t="s">
        <v>1152</v>
      </c>
      <c r="T1147" s="12" t="s">
        <v>1418</v>
      </c>
    </row>
    <row r="1148" spans="4:20" ht="12.95" customHeight="1" x14ac:dyDescent="0.2">
      <c r="E1148" s="5" t="s">
        <v>1086</v>
      </c>
      <c r="G1148" s="3" t="s">
        <v>1670</v>
      </c>
      <c r="H1148" s="10" t="s">
        <v>1671</v>
      </c>
      <c r="I1148" s="23">
        <f>+I1137+SUM(I1139:I1147)</f>
        <v>0</v>
      </c>
      <c r="J1148" s="23">
        <f>+J1137+SUM(J1139:J1147)</f>
        <v>0</v>
      </c>
      <c r="K1148" s="13" t="s">
        <v>1153</v>
      </c>
      <c r="T1148" s="12" t="s">
        <v>1419</v>
      </c>
    </row>
    <row r="1149" spans="4:20" ht="12.95" customHeight="1" x14ac:dyDescent="0.2">
      <c r="D1149" s="5" t="s">
        <v>1154</v>
      </c>
      <c r="E1149" s="5" t="s">
        <v>1155</v>
      </c>
      <c r="F1149" s="18" t="s">
        <v>5660</v>
      </c>
      <c r="G1149" s="7" t="s">
        <v>4652</v>
      </c>
      <c r="H1149" s="8" t="s">
        <v>4653</v>
      </c>
      <c r="I1149" s="21"/>
      <c r="J1149" s="21"/>
      <c r="K1149" s="12" t="s">
        <v>1156</v>
      </c>
      <c r="T1149" s="12" t="s">
        <v>4625</v>
      </c>
    </row>
    <row r="1150" spans="4:20" ht="12.95" customHeight="1" x14ac:dyDescent="0.2">
      <c r="E1150" s="5" t="s">
        <v>1155</v>
      </c>
      <c r="G1150" s="5" t="s">
        <v>4655</v>
      </c>
      <c r="H1150" s="9" t="s">
        <v>4656</v>
      </c>
      <c r="I1150" s="22">
        <v>0</v>
      </c>
      <c r="J1150" s="22">
        <v>0</v>
      </c>
      <c r="K1150" s="12" t="s">
        <v>1157</v>
      </c>
      <c r="T1150" s="12" t="s">
        <v>4626</v>
      </c>
    </row>
    <row r="1151" spans="4:20" ht="12.95" customHeight="1" x14ac:dyDescent="0.2">
      <c r="E1151" s="5" t="s">
        <v>1155</v>
      </c>
      <c r="G1151" s="5" t="s">
        <v>4658</v>
      </c>
      <c r="H1151" s="9" t="s">
        <v>4659</v>
      </c>
      <c r="I1151" s="22">
        <v>0</v>
      </c>
      <c r="J1151" s="22">
        <v>0</v>
      </c>
      <c r="K1151" s="12" t="s">
        <v>1158</v>
      </c>
      <c r="T1151" s="12" t="s">
        <v>4627</v>
      </c>
    </row>
    <row r="1152" spans="4:20" ht="12.95" customHeight="1" x14ac:dyDescent="0.2">
      <c r="E1152" s="5" t="s">
        <v>1155</v>
      </c>
      <c r="G1152" s="5" t="s">
        <v>4661</v>
      </c>
      <c r="H1152" s="9" t="s">
        <v>4662</v>
      </c>
      <c r="I1152" s="22">
        <v>0</v>
      </c>
      <c r="J1152" s="22">
        <v>0</v>
      </c>
      <c r="K1152" s="12" t="s">
        <v>1159</v>
      </c>
      <c r="T1152" s="12" t="s">
        <v>4628</v>
      </c>
    </row>
    <row r="1153" spans="5:20" ht="12.95" customHeight="1" x14ac:dyDescent="0.2">
      <c r="E1153" s="5" t="s">
        <v>1155</v>
      </c>
      <c r="G1153" s="5" t="s">
        <v>4664</v>
      </c>
      <c r="H1153" s="9" t="s">
        <v>4665</v>
      </c>
      <c r="I1153" s="22">
        <v>0</v>
      </c>
      <c r="J1153" s="22">
        <v>21394</v>
      </c>
      <c r="K1153" s="12" t="s">
        <v>1160</v>
      </c>
      <c r="T1153" s="12" t="s">
        <v>4629</v>
      </c>
    </row>
    <row r="1154" spans="5:20" ht="12.95" customHeight="1" x14ac:dyDescent="0.2">
      <c r="E1154" s="5" t="s">
        <v>1155</v>
      </c>
      <c r="G1154" s="5" t="s">
        <v>4667</v>
      </c>
      <c r="H1154" s="9" t="s">
        <v>4668</v>
      </c>
      <c r="I1154" s="22">
        <v>0</v>
      </c>
      <c r="J1154" s="22">
        <v>0</v>
      </c>
      <c r="K1154" s="12" t="s">
        <v>1161</v>
      </c>
      <c r="T1154" s="12" t="s">
        <v>4630</v>
      </c>
    </row>
    <row r="1155" spans="5:20" ht="12.95" customHeight="1" x14ac:dyDescent="0.2">
      <c r="E1155" s="5" t="s">
        <v>1155</v>
      </c>
      <c r="G1155" s="5" t="s">
        <v>4670</v>
      </c>
      <c r="H1155" s="9" t="s">
        <v>4671</v>
      </c>
      <c r="I1155" s="22">
        <v>0</v>
      </c>
      <c r="J1155" s="22">
        <v>0</v>
      </c>
      <c r="K1155" s="12" t="s">
        <v>1162</v>
      </c>
      <c r="T1155" s="12" t="s">
        <v>4631</v>
      </c>
    </row>
    <row r="1156" spans="5:20" ht="12.95" customHeight="1" x14ac:dyDescent="0.2">
      <c r="E1156" s="5" t="s">
        <v>1155</v>
      </c>
      <c r="G1156" s="5" t="s">
        <v>4673</v>
      </c>
      <c r="H1156" s="9" t="s">
        <v>4674</v>
      </c>
      <c r="I1156" s="22">
        <v>0</v>
      </c>
      <c r="J1156" s="22">
        <v>0</v>
      </c>
      <c r="K1156" s="12" t="s">
        <v>1163</v>
      </c>
      <c r="T1156" s="12" t="s">
        <v>4632</v>
      </c>
    </row>
    <row r="1157" spans="5:20" ht="12.95" customHeight="1" x14ac:dyDescent="0.2">
      <c r="E1157" s="5" t="s">
        <v>1155</v>
      </c>
      <c r="G1157" s="5" t="s">
        <v>4676</v>
      </c>
      <c r="H1157" s="9" t="s">
        <v>4677</v>
      </c>
      <c r="I1157" s="22">
        <v>0</v>
      </c>
      <c r="J1157" s="22">
        <v>0</v>
      </c>
      <c r="K1157" s="12" t="s">
        <v>1164</v>
      </c>
      <c r="T1157" s="12" t="s">
        <v>1361</v>
      </c>
    </row>
    <row r="1158" spans="5:20" ht="12.95" customHeight="1" x14ac:dyDescent="0.2">
      <c r="E1158" s="5" t="s">
        <v>1155</v>
      </c>
      <c r="G1158" s="5" t="s">
        <v>4679</v>
      </c>
      <c r="H1158" s="9" t="s">
        <v>4680</v>
      </c>
      <c r="I1158" s="22">
        <v>0</v>
      </c>
      <c r="J1158" s="22">
        <v>0</v>
      </c>
      <c r="K1158" s="12" t="s">
        <v>1165</v>
      </c>
      <c r="T1158" s="12" t="s">
        <v>1362</v>
      </c>
    </row>
    <row r="1159" spans="5:20" ht="12.95" customHeight="1" x14ac:dyDescent="0.2">
      <c r="E1159" s="5" t="s">
        <v>1155</v>
      </c>
      <c r="G1159" s="5" t="s">
        <v>4682</v>
      </c>
      <c r="H1159" s="9" t="s">
        <v>4683</v>
      </c>
      <c r="I1159" s="22">
        <v>0</v>
      </c>
      <c r="J1159" s="22">
        <v>0</v>
      </c>
      <c r="K1159" s="12" t="s">
        <v>1166</v>
      </c>
      <c r="T1159" s="12" t="s">
        <v>1363</v>
      </c>
    </row>
    <row r="1160" spans="5:20" ht="12.95" customHeight="1" x14ac:dyDescent="0.2">
      <c r="E1160" s="5" t="s">
        <v>1155</v>
      </c>
      <c r="G1160" s="5" t="s">
        <v>4685</v>
      </c>
      <c r="H1160" s="9" t="s">
        <v>4686</v>
      </c>
      <c r="I1160" s="22">
        <v>0</v>
      </c>
      <c r="J1160" s="22">
        <v>0</v>
      </c>
      <c r="K1160" s="12" t="s">
        <v>1167</v>
      </c>
      <c r="T1160" s="12" t="s">
        <v>1364</v>
      </c>
    </row>
    <row r="1161" spans="5:20" ht="12.95" customHeight="1" x14ac:dyDescent="0.2">
      <c r="E1161" s="5" t="s">
        <v>1155</v>
      </c>
      <c r="G1161" s="5" t="s">
        <v>4688</v>
      </c>
      <c r="H1161" s="9" t="s">
        <v>4689</v>
      </c>
      <c r="I1161" s="22">
        <v>0</v>
      </c>
      <c r="J1161" s="22">
        <v>0</v>
      </c>
      <c r="K1161" s="12" t="s">
        <v>1168</v>
      </c>
      <c r="T1161" s="12" t="s">
        <v>1365</v>
      </c>
    </row>
    <row r="1162" spans="5:20" ht="12.95" customHeight="1" x14ac:dyDescent="0.2">
      <c r="E1162" s="5" t="s">
        <v>1155</v>
      </c>
      <c r="G1162" s="5" t="s">
        <v>4691</v>
      </c>
      <c r="H1162" s="9" t="s">
        <v>4692</v>
      </c>
      <c r="I1162" s="22">
        <v>0</v>
      </c>
      <c r="J1162" s="22">
        <v>0</v>
      </c>
      <c r="K1162" s="12" t="s">
        <v>1169</v>
      </c>
      <c r="T1162" s="12" t="s">
        <v>1366</v>
      </c>
    </row>
    <row r="1163" spans="5:20" ht="12.95" customHeight="1" x14ac:dyDescent="0.2">
      <c r="E1163" s="5" t="s">
        <v>1155</v>
      </c>
      <c r="G1163" s="5" t="s">
        <v>4694</v>
      </c>
      <c r="H1163" s="9" t="s">
        <v>4695</v>
      </c>
      <c r="I1163" s="22">
        <v>0</v>
      </c>
      <c r="J1163" s="22">
        <v>0</v>
      </c>
      <c r="K1163" s="12" t="s">
        <v>1170</v>
      </c>
      <c r="T1163" s="12" t="s">
        <v>1367</v>
      </c>
    </row>
    <row r="1164" spans="5:20" ht="12.95" customHeight="1" x14ac:dyDescent="0.2">
      <c r="E1164" s="5" t="s">
        <v>1155</v>
      </c>
      <c r="G1164" s="3" t="s">
        <v>4697</v>
      </c>
      <c r="H1164" s="10" t="s">
        <v>4698</v>
      </c>
      <c r="I1164" s="23">
        <f>SUM(I1150:I1163)</f>
        <v>0</v>
      </c>
      <c r="J1164" s="23">
        <f>SUM(J1150:J1163)</f>
        <v>21394</v>
      </c>
      <c r="K1164" s="13" t="s">
        <v>1171</v>
      </c>
      <c r="T1164" s="12" t="s">
        <v>1368</v>
      </c>
    </row>
    <row r="1165" spans="5:20" ht="12.95" customHeight="1" x14ac:dyDescent="0.2">
      <c r="E1165" s="5" t="s">
        <v>1155</v>
      </c>
      <c r="G1165" s="5" t="s">
        <v>4700</v>
      </c>
      <c r="H1165" s="9" t="s">
        <v>4701</v>
      </c>
      <c r="I1165" s="22">
        <v>0</v>
      </c>
      <c r="J1165" s="22">
        <v>0</v>
      </c>
      <c r="K1165" s="12" t="s">
        <v>1172</v>
      </c>
      <c r="T1165" s="12" t="s">
        <v>1369</v>
      </c>
    </row>
    <row r="1166" spans="5:20" ht="12.95" customHeight="1" x14ac:dyDescent="0.2">
      <c r="E1166" s="5" t="s">
        <v>1155</v>
      </c>
      <c r="G1166" s="3" t="s">
        <v>4703</v>
      </c>
      <c r="H1166" s="10" t="s">
        <v>4704</v>
      </c>
      <c r="I1166" s="23">
        <f>+I1164-(I1165*$I$1)</f>
        <v>0</v>
      </c>
      <c r="J1166" s="23">
        <f>+J1164-(J1165*$I$1)</f>
        <v>21394</v>
      </c>
      <c r="K1166" s="13" t="s">
        <v>1173</v>
      </c>
      <c r="T1166" s="12" t="s">
        <v>1370</v>
      </c>
    </row>
    <row r="1167" spans="5:20" ht="12.95" customHeight="1" x14ac:dyDescent="0.2">
      <c r="E1167" s="5" t="s">
        <v>1155</v>
      </c>
      <c r="G1167" s="7" t="s">
        <v>4706</v>
      </c>
      <c r="H1167" s="8" t="s">
        <v>4707</v>
      </c>
      <c r="I1167" s="21"/>
      <c r="J1167" s="21"/>
      <c r="K1167" s="12" t="s">
        <v>1174</v>
      </c>
      <c r="T1167" s="12" t="s">
        <v>1371</v>
      </c>
    </row>
    <row r="1168" spans="5:20" ht="12.95" customHeight="1" x14ac:dyDescent="0.2">
      <c r="E1168" s="5" t="s">
        <v>1155</v>
      </c>
      <c r="G1168" s="5" t="s">
        <v>4709</v>
      </c>
      <c r="H1168" s="9" t="s">
        <v>4710</v>
      </c>
      <c r="I1168" s="22">
        <v>0</v>
      </c>
      <c r="J1168" s="22">
        <v>0</v>
      </c>
      <c r="K1168" s="12" t="s">
        <v>1175</v>
      </c>
      <c r="T1168" s="12" t="s">
        <v>1372</v>
      </c>
    </row>
    <row r="1169" spans="5:20" ht="12.95" customHeight="1" x14ac:dyDescent="0.2">
      <c r="E1169" s="5" t="s">
        <v>1155</v>
      </c>
      <c r="G1169" s="5" t="s">
        <v>4712</v>
      </c>
      <c r="H1169" s="9" t="s">
        <v>1533</v>
      </c>
      <c r="I1169" s="22">
        <v>0</v>
      </c>
      <c r="J1169" s="22">
        <v>0</v>
      </c>
      <c r="K1169" s="12" t="s">
        <v>1176</v>
      </c>
      <c r="T1169" s="12" t="s">
        <v>1373</v>
      </c>
    </row>
    <row r="1170" spans="5:20" ht="12.95" customHeight="1" x14ac:dyDescent="0.2">
      <c r="E1170" s="5" t="s">
        <v>1155</v>
      </c>
      <c r="G1170" s="5" t="s">
        <v>1535</v>
      </c>
      <c r="H1170" s="9" t="s">
        <v>1536</v>
      </c>
      <c r="I1170" s="22">
        <v>0</v>
      </c>
      <c r="J1170" s="22">
        <v>0</v>
      </c>
      <c r="K1170" s="12" t="s">
        <v>1177</v>
      </c>
      <c r="T1170" s="12" t="s">
        <v>1374</v>
      </c>
    </row>
    <row r="1171" spans="5:20" ht="12.95" customHeight="1" x14ac:dyDescent="0.2">
      <c r="E1171" s="5" t="s">
        <v>1155</v>
      </c>
      <c r="G1171" s="3" t="s">
        <v>1538</v>
      </c>
      <c r="H1171" s="10" t="s">
        <v>1539</v>
      </c>
      <c r="I1171" s="23">
        <f>SUM(I1168:I1170)</f>
        <v>0</v>
      </c>
      <c r="J1171" s="23">
        <f>SUM(J1168:J1170)</f>
        <v>0</v>
      </c>
      <c r="K1171" s="13" t="s">
        <v>1178</v>
      </c>
      <c r="T1171" s="12" t="s">
        <v>1375</v>
      </c>
    </row>
    <row r="1172" spans="5:20" ht="12.95" customHeight="1" x14ac:dyDescent="0.2">
      <c r="E1172" s="5" t="s">
        <v>1155</v>
      </c>
      <c r="G1172" s="3" t="s">
        <v>1541</v>
      </c>
      <c r="H1172" s="10" t="s">
        <v>1542</v>
      </c>
      <c r="I1172" s="23">
        <f>+I1166+I1171</f>
        <v>0</v>
      </c>
      <c r="J1172" s="23">
        <f>+J1166+J1171</f>
        <v>21394</v>
      </c>
      <c r="K1172" s="13" t="s">
        <v>1179</v>
      </c>
      <c r="T1172" s="12" t="s">
        <v>1376</v>
      </c>
    </row>
    <row r="1173" spans="5:20" ht="12.95" customHeight="1" x14ac:dyDescent="0.2">
      <c r="E1173" s="5" t="s">
        <v>1155</v>
      </c>
      <c r="G1173" s="7" t="s">
        <v>1544</v>
      </c>
      <c r="H1173" s="8" t="s">
        <v>1545</v>
      </c>
      <c r="I1173" s="21"/>
      <c r="J1173" s="21"/>
      <c r="K1173" s="12" t="s">
        <v>1180</v>
      </c>
      <c r="T1173" s="12" t="s">
        <v>1377</v>
      </c>
    </row>
    <row r="1174" spans="5:20" ht="12.95" customHeight="1" x14ac:dyDescent="0.2">
      <c r="E1174" s="5" t="s">
        <v>1155</v>
      </c>
      <c r="G1174" s="5" t="s">
        <v>1547</v>
      </c>
      <c r="H1174" s="9" t="s">
        <v>1548</v>
      </c>
      <c r="I1174" s="22">
        <v>0</v>
      </c>
      <c r="J1174" s="22">
        <v>363420</v>
      </c>
      <c r="K1174" s="12" t="s">
        <v>1181</v>
      </c>
      <c r="T1174" s="12" t="s">
        <v>1378</v>
      </c>
    </row>
    <row r="1175" spans="5:20" ht="12.95" customHeight="1" x14ac:dyDescent="0.2">
      <c r="E1175" s="5" t="s">
        <v>1155</v>
      </c>
      <c r="G1175" s="5" t="s">
        <v>1550</v>
      </c>
      <c r="H1175" s="9" t="s">
        <v>1551</v>
      </c>
      <c r="I1175" s="22">
        <v>0</v>
      </c>
      <c r="J1175" s="22">
        <f>132790+154182</f>
        <v>286972</v>
      </c>
      <c r="K1175" s="12" t="s">
        <v>1182</v>
      </c>
      <c r="T1175" s="12" t="s">
        <v>1379</v>
      </c>
    </row>
    <row r="1176" spans="5:20" ht="12.95" customHeight="1" x14ac:dyDescent="0.2">
      <c r="E1176" s="5" t="s">
        <v>1155</v>
      </c>
      <c r="G1176" s="5" t="s">
        <v>1553</v>
      </c>
      <c r="H1176" s="9" t="s">
        <v>1554</v>
      </c>
      <c r="I1176" s="22">
        <v>0</v>
      </c>
      <c r="J1176" s="22">
        <v>0</v>
      </c>
      <c r="K1176" s="12" t="s">
        <v>1183</v>
      </c>
      <c r="T1176" s="12" t="s">
        <v>1380</v>
      </c>
    </row>
    <row r="1177" spans="5:20" ht="12.95" customHeight="1" x14ac:dyDescent="0.2">
      <c r="E1177" s="5" t="s">
        <v>1155</v>
      </c>
      <c r="G1177" s="5" t="s">
        <v>1556</v>
      </c>
      <c r="H1177" s="9" t="s">
        <v>1557</v>
      </c>
      <c r="I1177" s="22">
        <v>0</v>
      </c>
      <c r="J1177" s="22">
        <v>0</v>
      </c>
      <c r="K1177" s="12" t="s">
        <v>1184</v>
      </c>
      <c r="T1177" s="12" t="s">
        <v>1381</v>
      </c>
    </row>
    <row r="1178" spans="5:20" ht="12.95" customHeight="1" x14ac:dyDescent="0.2">
      <c r="E1178" s="5" t="s">
        <v>1155</v>
      </c>
      <c r="G1178" s="5" t="s">
        <v>1559</v>
      </c>
      <c r="H1178" s="9" t="s">
        <v>1560</v>
      </c>
      <c r="I1178" s="22">
        <v>0</v>
      </c>
      <c r="J1178" s="22">
        <v>0</v>
      </c>
      <c r="K1178" s="12" t="s">
        <v>1185</v>
      </c>
      <c r="T1178" s="12" t="s">
        <v>1382</v>
      </c>
    </row>
    <row r="1179" spans="5:20" ht="12.95" customHeight="1" x14ac:dyDescent="0.2">
      <c r="E1179" s="5" t="s">
        <v>1155</v>
      </c>
      <c r="G1179" s="5" t="s">
        <v>1562</v>
      </c>
      <c r="H1179" s="9" t="s">
        <v>1563</v>
      </c>
      <c r="I1179" s="22">
        <v>0</v>
      </c>
      <c r="J1179" s="22">
        <v>0</v>
      </c>
      <c r="K1179" s="12" t="s">
        <v>1186</v>
      </c>
      <c r="T1179" s="12" t="s">
        <v>1383</v>
      </c>
    </row>
    <row r="1180" spans="5:20" ht="12.95" customHeight="1" x14ac:dyDescent="0.2">
      <c r="E1180" s="5" t="s">
        <v>1155</v>
      </c>
      <c r="G1180" s="5" t="s">
        <v>1565</v>
      </c>
      <c r="H1180" s="9" t="s">
        <v>1566</v>
      </c>
      <c r="I1180" s="22">
        <v>0</v>
      </c>
      <c r="J1180" s="22">
        <v>0</v>
      </c>
      <c r="K1180" s="12" t="s">
        <v>1187</v>
      </c>
      <c r="T1180" s="12" t="s">
        <v>1384</v>
      </c>
    </row>
    <row r="1181" spans="5:20" ht="12.95" customHeight="1" x14ac:dyDescent="0.2">
      <c r="E1181" s="5" t="s">
        <v>1155</v>
      </c>
      <c r="G1181" s="5" t="s">
        <v>1568</v>
      </c>
      <c r="H1181" s="9" t="s">
        <v>1569</v>
      </c>
      <c r="I1181" s="22">
        <v>0</v>
      </c>
      <c r="J1181" s="22">
        <v>0</v>
      </c>
      <c r="K1181" s="12" t="s">
        <v>1188</v>
      </c>
      <c r="T1181" s="12" t="s">
        <v>1385</v>
      </c>
    </row>
    <row r="1182" spans="5:20" ht="12.95" customHeight="1" x14ac:dyDescent="0.2">
      <c r="E1182" s="5" t="s">
        <v>1155</v>
      </c>
      <c r="G1182" s="5" t="s">
        <v>1571</v>
      </c>
      <c r="H1182" s="9" t="s">
        <v>1572</v>
      </c>
      <c r="I1182" s="22">
        <v>0</v>
      </c>
      <c r="J1182" s="22">
        <v>0</v>
      </c>
      <c r="K1182" s="12" t="s">
        <v>1189</v>
      </c>
      <c r="T1182" s="12" t="s">
        <v>1386</v>
      </c>
    </row>
    <row r="1183" spans="5:20" ht="12.95" customHeight="1" x14ac:dyDescent="0.2">
      <c r="E1183" s="5" t="s">
        <v>1155</v>
      </c>
      <c r="G1183" s="5" t="s">
        <v>1574</v>
      </c>
      <c r="H1183" s="9" t="s">
        <v>1575</v>
      </c>
      <c r="I1183" s="22">
        <v>0</v>
      </c>
      <c r="J1183" s="22">
        <v>0</v>
      </c>
      <c r="K1183" s="12" t="s">
        <v>1190</v>
      </c>
      <c r="T1183" s="12" t="s">
        <v>1387</v>
      </c>
    </row>
    <row r="1184" spans="5:20" ht="12.95" customHeight="1" x14ac:dyDescent="0.2">
      <c r="E1184" s="5" t="s">
        <v>1155</v>
      </c>
      <c r="G1184" s="5" t="s">
        <v>1577</v>
      </c>
      <c r="H1184" s="9" t="s">
        <v>1578</v>
      </c>
      <c r="I1184" s="22">
        <v>0</v>
      </c>
      <c r="J1184" s="22">
        <v>0</v>
      </c>
      <c r="K1184" s="12" t="s">
        <v>1191</v>
      </c>
      <c r="T1184" s="12" t="s">
        <v>1388</v>
      </c>
    </row>
    <row r="1185" spans="5:20" ht="12.95" customHeight="1" x14ac:dyDescent="0.2">
      <c r="E1185" s="5" t="s">
        <v>1155</v>
      </c>
      <c r="G1185" s="5" t="s">
        <v>1580</v>
      </c>
      <c r="H1185" s="9" t="s">
        <v>1581</v>
      </c>
      <c r="I1185" s="22">
        <v>0</v>
      </c>
      <c r="J1185" s="22">
        <v>1950</v>
      </c>
      <c r="K1185" s="12" t="s">
        <v>1192</v>
      </c>
      <c r="T1185" s="12" t="s">
        <v>1389</v>
      </c>
    </row>
    <row r="1186" spans="5:20" ht="12.95" customHeight="1" x14ac:dyDescent="0.2">
      <c r="E1186" s="5" t="s">
        <v>1155</v>
      </c>
      <c r="G1186" s="5" t="s">
        <v>1583</v>
      </c>
      <c r="H1186" s="9" t="s">
        <v>1584</v>
      </c>
      <c r="I1186" s="22">
        <v>0</v>
      </c>
      <c r="J1186" s="22">
        <v>0</v>
      </c>
      <c r="K1186" s="12" t="s">
        <v>1193</v>
      </c>
      <c r="T1186" s="12" t="s">
        <v>1390</v>
      </c>
    </row>
    <row r="1187" spans="5:20" ht="12.95" customHeight="1" x14ac:dyDescent="0.2">
      <c r="E1187" s="5" t="s">
        <v>1155</v>
      </c>
      <c r="G1187" s="5" t="s">
        <v>1586</v>
      </c>
      <c r="H1187" s="9" t="s">
        <v>1587</v>
      </c>
      <c r="I1187" s="22">
        <v>0</v>
      </c>
      <c r="J1187" s="22">
        <v>0</v>
      </c>
      <c r="K1187" s="12" t="s">
        <v>1194</v>
      </c>
      <c r="T1187" s="12" t="s">
        <v>1391</v>
      </c>
    </row>
    <row r="1188" spans="5:20" ht="12.95" customHeight="1" x14ac:dyDescent="0.2">
      <c r="E1188" s="5" t="s">
        <v>1155</v>
      </c>
      <c r="G1188" s="5" t="s">
        <v>1589</v>
      </c>
      <c r="H1188" s="9" t="s">
        <v>1590</v>
      </c>
      <c r="I1188" s="22">
        <v>0</v>
      </c>
      <c r="J1188" s="22">
        <v>5098</v>
      </c>
      <c r="K1188" s="12" t="s">
        <v>1195</v>
      </c>
      <c r="T1188" s="12" t="s">
        <v>1392</v>
      </c>
    </row>
    <row r="1189" spans="5:20" ht="12.95" customHeight="1" x14ac:dyDescent="0.2">
      <c r="E1189" s="5" t="s">
        <v>1155</v>
      </c>
      <c r="G1189" s="5" t="s">
        <v>1592</v>
      </c>
      <c r="H1189" s="9" t="s">
        <v>1593</v>
      </c>
      <c r="I1189" s="22">
        <v>0</v>
      </c>
      <c r="J1189" s="22">
        <v>0</v>
      </c>
      <c r="K1189" s="12" t="s">
        <v>1196</v>
      </c>
      <c r="T1189" s="12" t="s">
        <v>1393</v>
      </c>
    </row>
    <row r="1190" spans="5:20" ht="12.95" customHeight="1" x14ac:dyDescent="0.2">
      <c r="E1190" s="5" t="s">
        <v>1155</v>
      </c>
      <c r="G1190" s="5" t="s">
        <v>1595</v>
      </c>
      <c r="H1190" s="9" t="s">
        <v>1596</v>
      </c>
      <c r="I1190" s="22">
        <v>0</v>
      </c>
      <c r="J1190" s="22">
        <v>0</v>
      </c>
      <c r="K1190" s="12" t="s">
        <v>1197</v>
      </c>
      <c r="T1190" s="12" t="s">
        <v>1394</v>
      </c>
    </row>
    <row r="1191" spans="5:20" ht="12.95" customHeight="1" x14ac:dyDescent="0.2">
      <c r="E1191" s="5" t="s">
        <v>1155</v>
      </c>
      <c r="G1191" s="3" t="s">
        <v>1598</v>
      </c>
      <c r="H1191" s="10" t="s">
        <v>1599</v>
      </c>
      <c r="I1191" s="23">
        <f>SUM(I1174:I1190)</f>
        <v>0</v>
      </c>
      <c r="J1191" s="23">
        <f>SUM(J1174:J1190)</f>
        <v>657440</v>
      </c>
      <c r="K1191" s="13" t="s">
        <v>1198</v>
      </c>
      <c r="T1191" s="12" t="s">
        <v>1395</v>
      </c>
    </row>
    <row r="1192" spans="5:20" ht="12.95" customHeight="1" x14ac:dyDescent="0.2">
      <c r="E1192" s="5" t="s">
        <v>1155</v>
      </c>
      <c r="G1192" s="7" t="s">
        <v>1601</v>
      </c>
      <c r="H1192" s="8" t="s">
        <v>1602</v>
      </c>
      <c r="I1192" s="21"/>
      <c r="J1192" s="21"/>
      <c r="K1192" s="12" t="s">
        <v>1199</v>
      </c>
      <c r="T1192" s="12" t="s">
        <v>1396</v>
      </c>
    </row>
    <row r="1193" spans="5:20" ht="12.95" customHeight="1" x14ac:dyDescent="0.2">
      <c r="E1193" s="5" t="s">
        <v>1155</v>
      </c>
      <c r="G1193" s="5" t="s">
        <v>1604</v>
      </c>
      <c r="H1193" s="9" t="s">
        <v>1605</v>
      </c>
      <c r="I1193" s="22">
        <v>0</v>
      </c>
      <c r="J1193" s="22">
        <v>0</v>
      </c>
      <c r="K1193" s="12" t="s">
        <v>1200</v>
      </c>
      <c r="T1193" s="12" t="s">
        <v>1397</v>
      </c>
    </row>
    <row r="1194" spans="5:20" ht="12.95" customHeight="1" x14ac:dyDescent="0.2">
      <c r="E1194" s="5" t="s">
        <v>1155</v>
      </c>
      <c r="G1194" s="5" t="s">
        <v>1607</v>
      </c>
      <c r="H1194" s="9" t="s">
        <v>1608</v>
      </c>
      <c r="I1194" s="22">
        <v>0</v>
      </c>
      <c r="J1194" s="22">
        <v>0</v>
      </c>
      <c r="K1194" s="12" t="s">
        <v>1201</v>
      </c>
      <c r="T1194" s="12" t="s">
        <v>1398</v>
      </c>
    </row>
    <row r="1195" spans="5:20" ht="12.95" customHeight="1" x14ac:dyDescent="0.2">
      <c r="E1195" s="5" t="s">
        <v>1155</v>
      </c>
      <c r="G1195" s="5" t="s">
        <v>1610</v>
      </c>
      <c r="H1195" s="9" t="s">
        <v>1611</v>
      </c>
      <c r="I1195" s="22">
        <v>0</v>
      </c>
      <c r="J1195" s="22">
        <v>0</v>
      </c>
      <c r="K1195" s="12" t="s">
        <v>1202</v>
      </c>
      <c r="T1195" s="12" t="s">
        <v>1399</v>
      </c>
    </row>
    <row r="1196" spans="5:20" ht="12.95" customHeight="1" x14ac:dyDescent="0.2">
      <c r="E1196" s="5" t="s">
        <v>1155</v>
      </c>
      <c r="G1196" s="3" t="s">
        <v>1613</v>
      </c>
      <c r="H1196" s="10" t="s">
        <v>1614</v>
      </c>
      <c r="I1196" s="23">
        <f>SUM(I1193:I1195)</f>
        <v>0</v>
      </c>
      <c r="J1196" s="23">
        <f>SUM(J1193:J1195)</f>
        <v>0</v>
      </c>
      <c r="K1196" s="13" t="s">
        <v>1203</v>
      </c>
      <c r="T1196" s="12" t="s">
        <v>1400</v>
      </c>
    </row>
    <row r="1197" spans="5:20" ht="12.95" customHeight="1" x14ac:dyDescent="0.2">
      <c r="E1197" s="5" t="s">
        <v>1155</v>
      </c>
      <c r="G1197" s="3" t="s">
        <v>1616</v>
      </c>
      <c r="H1197" s="10" t="s">
        <v>1617</v>
      </c>
      <c r="I1197" s="23">
        <f>+I1191+I1196</f>
        <v>0</v>
      </c>
      <c r="J1197" s="23">
        <f>+J1191+J1196</f>
        <v>657440</v>
      </c>
      <c r="K1197" s="13" t="s">
        <v>1204</v>
      </c>
      <c r="T1197" s="12" t="s">
        <v>1401</v>
      </c>
    </row>
    <row r="1198" spans="5:20" ht="12.95" customHeight="1" x14ac:dyDescent="0.2">
      <c r="E1198" s="5" t="s">
        <v>1155</v>
      </c>
      <c r="G1198" s="7" t="s">
        <v>1619</v>
      </c>
      <c r="H1198" s="8" t="s">
        <v>1620</v>
      </c>
      <c r="I1198" s="21"/>
      <c r="J1198" s="21"/>
      <c r="K1198" s="12" t="s">
        <v>1205</v>
      </c>
      <c r="T1198" s="12" t="s">
        <v>1402</v>
      </c>
    </row>
    <row r="1199" spans="5:20" ht="12.95" customHeight="1" x14ac:dyDescent="0.2">
      <c r="E1199" s="5" t="s">
        <v>1155</v>
      </c>
      <c r="G1199" s="3" t="s">
        <v>1622</v>
      </c>
      <c r="H1199" s="10" t="s">
        <v>1623</v>
      </c>
      <c r="I1199" s="23">
        <f>+I1172-(I1197*$I$1)</f>
        <v>0</v>
      </c>
      <c r="J1199" s="23">
        <f>+J1172-(J1197*$I$1)</f>
        <v>-636046</v>
      </c>
      <c r="K1199" s="13" t="s">
        <v>1206</v>
      </c>
      <c r="T1199" s="12" t="s">
        <v>1403</v>
      </c>
    </row>
    <row r="1200" spans="5:20" ht="12.95" customHeight="1" x14ac:dyDescent="0.2">
      <c r="E1200" s="5" t="s">
        <v>1155</v>
      </c>
      <c r="G1200" s="5" t="s">
        <v>1625</v>
      </c>
      <c r="H1200" s="9" t="s">
        <v>1626</v>
      </c>
      <c r="I1200" s="22">
        <v>0</v>
      </c>
      <c r="J1200" s="22">
        <v>0</v>
      </c>
      <c r="K1200" s="12" t="s">
        <v>1207</v>
      </c>
      <c r="T1200" s="12" t="s">
        <v>1404</v>
      </c>
    </row>
    <row r="1201" spans="4:20" ht="12.95" customHeight="1" x14ac:dyDescent="0.2">
      <c r="E1201" s="5" t="s">
        <v>1155</v>
      </c>
      <c r="G1201" s="3" t="s">
        <v>1628</v>
      </c>
      <c r="H1201" s="10" t="s">
        <v>1629</v>
      </c>
      <c r="I1201" s="23">
        <f>+I1199-(I1200*$I$1)</f>
        <v>0</v>
      </c>
      <c r="J1201" s="23">
        <f>+J1199-(J1200*$I$1)</f>
        <v>-636046</v>
      </c>
      <c r="K1201" s="13" t="s">
        <v>1208</v>
      </c>
      <c r="T1201" s="12" t="s">
        <v>1405</v>
      </c>
    </row>
    <row r="1202" spans="4:20" ht="12.95" customHeight="1" x14ac:dyDescent="0.2">
      <c r="E1202" s="5" t="s">
        <v>1155</v>
      </c>
      <c r="G1202" s="5" t="s">
        <v>1631</v>
      </c>
      <c r="H1202" s="9" t="s">
        <v>1632</v>
      </c>
      <c r="I1202" s="22">
        <v>0</v>
      </c>
      <c r="J1202" s="22">
        <v>0</v>
      </c>
      <c r="K1202" s="12" t="s">
        <v>1209</v>
      </c>
      <c r="T1202" s="12" t="s">
        <v>1406</v>
      </c>
    </row>
    <row r="1203" spans="4:20" ht="12.95" customHeight="1" x14ac:dyDescent="0.2">
      <c r="E1203" s="5" t="s">
        <v>1155</v>
      </c>
      <c r="G1203" s="5" t="s">
        <v>1634</v>
      </c>
      <c r="H1203" s="9" t="s">
        <v>1635</v>
      </c>
      <c r="I1203" s="22">
        <v>0</v>
      </c>
      <c r="J1203" s="22">
        <v>0</v>
      </c>
      <c r="K1203" s="12" t="s">
        <v>1210</v>
      </c>
      <c r="T1203" s="12" t="s">
        <v>1407</v>
      </c>
    </row>
    <row r="1204" spans="4:20" ht="12.95" customHeight="1" x14ac:dyDescent="0.2">
      <c r="E1204" s="5" t="s">
        <v>1155</v>
      </c>
      <c r="G1204" s="3" t="s">
        <v>1637</v>
      </c>
      <c r="H1204" s="10" t="s">
        <v>1638</v>
      </c>
      <c r="I1204" s="23">
        <f>SUM(I1201:I1203)</f>
        <v>0</v>
      </c>
      <c r="J1204" s="23">
        <f>SUM(J1201:J1203)</f>
        <v>-636046</v>
      </c>
      <c r="K1204" s="13" t="s">
        <v>1211</v>
      </c>
      <c r="T1204" s="12" t="s">
        <v>1408</v>
      </c>
    </row>
    <row r="1205" spans="4:20" ht="12.95" customHeight="1" x14ac:dyDescent="0.2">
      <c r="E1205" s="5" t="s">
        <v>1155</v>
      </c>
      <c r="G1205" s="7" t="s">
        <v>1640</v>
      </c>
      <c r="H1205" s="8" t="s">
        <v>1641</v>
      </c>
      <c r="I1205" s="21"/>
      <c r="J1205" s="21"/>
      <c r="K1205" s="12" t="s">
        <v>1212</v>
      </c>
      <c r="T1205" s="12" t="s">
        <v>1409</v>
      </c>
    </row>
    <row r="1206" spans="4:20" ht="12.95" customHeight="1" x14ac:dyDescent="0.2">
      <c r="E1206" s="5" t="s">
        <v>1155</v>
      </c>
      <c r="G1206" s="5" t="s">
        <v>1643</v>
      </c>
      <c r="H1206" s="9" t="s">
        <v>1644</v>
      </c>
      <c r="I1206" s="22">
        <v>0</v>
      </c>
      <c r="J1206" s="22">
        <v>0</v>
      </c>
      <c r="K1206" s="12" t="s">
        <v>1213</v>
      </c>
      <c r="T1206" s="12" t="s">
        <v>1410</v>
      </c>
    </row>
    <row r="1207" spans="4:20" ht="12.95" customHeight="1" x14ac:dyDescent="0.2">
      <c r="E1207" s="5" t="s">
        <v>1155</v>
      </c>
      <c r="G1207" s="5" t="s">
        <v>1646</v>
      </c>
      <c r="H1207" s="9" t="s">
        <v>1647</v>
      </c>
      <c r="I1207" s="22">
        <v>0</v>
      </c>
      <c r="J1207" s="22">
        <v>0</v>
      </c>
      <c r="K1207" s="12" t="s">
        <v>1214</v>
      </c>
      <c r="T1207" s="12" t="s">
        <v>1411</v>
      </c>
    </row>
    <row r="1208" spans="4:20" ht="12.95" customHeight="1" x14ac:dyDescent="0.2">
      <c r="E1208" s="5" t="s">
        <v>1155</v>
      </c>
      <c r="G1208" s="5" t="s">
        <v>1649</v>
      </c>
      <c r="H1208" s="9" t="s">
        <v>1650</v>
      </c>
      <c r="I1208" s="22">
        <v>0</v>
      </c>
      <c r="J1208" s="22">
        <v>0</v>
      </c>
      <c r="K1208" s="12" t="s">
        <v>1215</v>
      </c>
      <c r="T1208" s="12" t="s">
        <v>1412</v>
      </c>
    </row>
    <row r="1209" spans="4:20" ht="12.95" customHeight="1" x14ac:dyDescent="0.2">
      <c r="E1209" s="5" t="s">
        <v>1155</v>
      </c>
      <c r="G1209" s="5" t="s">
        <v>1652</v>
      </c>
      <c r="H1209" s="9" t="s">
        <v>1653</v>
      </c>
      <c r="I1209" s="22">
        <v>0</v>
      </c>
      <c r="J1209" s="22">
        <v>0</v>
      </c>
      <c r="K1209" s="12" t="s">
        <v>1216</v>
      </c>
      <c r="T1209" s="12" t="s">
        <v>1413</v>
      </c>
    </row>
    <row r="1210" spans="4:20" ht="12.95" customHeight="1" x14ac:dyDescent="0.2">
      <c r="E1210" s="5" t="s">
        <v>1155</v>
      </c>
      <c r="G1210" s="5" t="s">
        <v>1655</v>
      </c>
      <c r="H1210" s="9" t="s">
        <v>1656</v>
      </c>
      <c r="I1210" s="22">
        <v>0</v>
      </c>
      <c r="J1210" s="22">
        <v>0</v>
      </c>
      <c r="K1210" s="12" t="s">
        <v>1217</v>
      </c>
      <c r="T1210" s="12" t="s">
        <v>1414</v>
      </c>
    </row>
    <row r="1211" spans="4:20" ht="12.95" customHeight="1" x14ac:dyDescent="0.2">
      <c r="E1211" s="5" t="s">
        <v>1155</v>
      </c>
      <c r="G1211" s="5" t="s">
        <v>1658</v>
      </c>
      <c r="H1211" s="9" t="s">
        <v>1659</v>
      </c>
      <c r="I1211" s="22">
        <v>0</v>
      </c>
      <c r="J1211" s="22">
        <v>0</v>
      </c>
      <c r="K1211" s="12" t="s">
        <v>1218</v>
      </c>
      <c r="T1211" s="12" t="s">
        <v>1415</v>
      </c>
    </row>
    <row r="1212" spans="4:20" ht="12.95" customHeight="1" x14ac:dyDescent="0.2">
      <c r="E1212" s="5" t="s">
        <v>1155</v>
      </c>
      <c r="G1212" s="5" t="s">
        <v>1661</v>
      </c>
      <c r="H1212" s="9" t="s">
        <v>1662</v>
      </c>
      <c r="I1212" s="22">
        <v>0</v>
      </c>
      <c r="J1212" s="22">
        <v>0</v>
      </c>
      <c r="K1212" s="12" t="s">
        <v>1219</v>
      </c>
      <c r="T1212" s="12" t="s">
        <v>1416</v>
      </c>
    </row>
    <row r="1213" spans="4:20" ht="12.95" customHeight="1" x14ac:dyDescent="0.2">
      <c r="E1213" s="5" t="s">
        <v>1155</v>
      </c>
      <c r="G1213" s="5" t="s">
        <v>1664</v>
      </c>
      <c r="H1213" s="9" t="s">
        <v>1665</v>
      </c>
      <c r="I1213" s="22">
        <v>0</v>
      </c>
      <c r="J1213" s="22">
        <v>0</v>
      </c>
      <c r="K1213" s="12" t="s">
        <v>1220</v>
      </c>
      <c r="T1213" s="12" t="s">
        <v>1417</v>
      </c>
    </row>
    <row r="1214" spans="4:20" ht="12.95" customHeight="1" x14ac:dyDescent="0.2">
      <c r="E1214" s="5" t="s">
        <v>1155</v>
      </c>
      <c r="G1214" s="5" t="s">
        <v>1667</v>
      </c>
      <c r="H1214" s="9" t="s">
        <v>1668</v>
      </c>
      <c r="I1214" s="22">
        <v>0</v>
      </c>
      <c r="J1214" s="22">
        <v>0</v>
      </c>
      <c r="K1214" s="12" t="s">
        <v>1221</v>
      </c>
      <c r="T1214" s="12" t="s">
        <v>1418</v>
      </c>
    </row>
    <row r="1215" spans="4:20" ht="12.95" customHeight="1" x14ac:dyDescent="0.2">
      <c r="E1215" s="5" t="s">
        <v>1155</v>
      </c>
      <c r="G1215" s="3" t="s">
        <v>1670</v>
      </c>
      <c r="H1215" s="10" t="s">
        <v>1671</v>
      </c>
      <c r="I1215" s="23">
        <f>+I1204+SUM(I1206:I1214)</f>
        <v>0</v>
      </c>
      <c r="J1215" s="23">
        <f>+J1204+SUM(J1206:J1214)</f>
        <v>-636046</v>
      </c>
      <c r="K1215" s="13" t="s">
        <v>1222</v>
      </c>
      <c r="T1215" s="12" t="s">
        <v>1419</v>
      </c>
    </row>
    <row r="1216" spans="4:20" ht="12.95" customHeight="1" x14ac:dyDescent="0.2">
      <c r="D1216" s="5" t="s">
        <v>1223</v>
      </c>
      <c r="E1216" s="5" t="s">
        <v>1224</v>
      </c>
      <c r="F1216" s="18"/>
      <c r="G1216" s="7" t="s">
        <v>4652</v>
      </c>
      <c r="H1216" s="8" t="s">
        <v>4653</v>
      </c>
      <c r="I1216" s="21"/>
      <c r="J1216" s="21"/>
      <c r="K1216" s="12" t="s">
        <v>1225</v>
      </c>
      <c r="T1216" s="12" t="s">
        <v>4625</v>
      </c>
    </row>
    <row r="1217" spans="5:20" ht="12.95" customHeight="1" x14ac:dyDescent="0.2">
      <c r="E1217" s="5" t="s">
        <v>1224</v>
      </c>
      <c r="G1217" s="5" t="s">
        <v>4655</v>
      </c>
      <c r="H1217" s="9" t="s">
        <v>4656</v>
      </c>
      <c r="I1217" s="22">
        <v>0</v>
      </c>
      <c r="J1217" s="22">
        <v>0</v>
      </c>
      <c r="K1217" s="12" t="s">
        <v>1226</v>
      </c>
      <c r="T1217" s="12" t="s">
        <v>4626</v>
      </c>
    </row>
    <row r="1218" spans="5:20" ht="12.95" customHeight="1" x14ac:dyDescent="0.2">
      <c r="E1218" s="5" t="s">
        <v>1224</v>
      </c>
      <c r="G1218" s="5" t="s">
        <v>4658</v>
      </c>
      <c r="H1218" s="9" t="s">
        <v>4659</v>
      </c>
      <c r="I1218" s="22">
        <v>0</v>
      </c>
      <c r="J1218" s="22">
        <v>0</v>
      </c>
      <c r="K1218" s="12" t="s">
        <v>1227</v>
      </c>
      <c r="T1218" s="12" t="s">
        <v>4627</v>
      </c>
    </row>
    <row r="1219" spans="5:20" ht="12.95" customHeight="1" x14ac:dyDescent="0.2">
      <c r="E1219" s="5" t="s">
        <v>1224</v>
      </c>
      <c r="G1219" s="5" t="s">
        <v>4661</v>
      </c>
      <c r="H1219" s="9" t="s">
        <v>4662</v>
      </c>
      <c r="I1219" s="22">
        <v>0</v>
      </c>
      <c r="J1219" s="22">
        <v>0</v>
      </c>
      <c r="K1219" s="12" t="s">
        <v>1228</v>
      </c>
      <c r="T1219" s="12" t="s">
        <v>4628</v>
      </c>
    </row>
    <row r="1220" spans="5:20" ht="12.95" customHeight="1" x14ac:dyDescent="0.2">
      <c r="E1220" s="5" t="s">
        <v>1224</v>
      </c>
      <c r="G1220" s="5" t="s">
        <v>4664</v>
      </c>
      <c r="H1220" s="9" t="s">
        <v>4665</v>
      </c>
      <c r="I1220" s="22">
        <v>0</v>
      </c>
      <c r="J1220" s="22">
        <v>0</v>
      </c>
      <c r="K1220" s="12" t="s">
        <v>1229</v>
      </c>
      <c r="T1220" s="12" t="s">
        <v>4629</v>
      </c>
    </row>
    <row r="1221" spans="5:20" ht="12.95" customHeight="1" x14ac:dyDescent="0.2">
      <c r="E1221" s="5" t="s">
        <v>1224</v>
      </c>
      <c r="G1221" s="5" t="s">
        <v>4667</v>
      </c>
      <c r="H1221" s="9" t="s">
        <v>4668</v>
      </c>
      <c r="I1221" s="22">
        <v>0</v>
      </c>
      <c r="J1221" s="22">
        <v>0</v>
      </c>
      <c r="K1221" s="12" t="s">
        <v>1230</v>
      </c>
      <c r="T1221" s="12" t="s">
        <v>4630</v>
      </c>
    </row>
    <row r="1222" spans="5:20" ht="12.95" customHeight="1" x14ac:dyDescent="0.2">
      <c r="E1222" s="5" t="s">
        <v>1224</v>
      </c>
      <c r="G1222" s="5" t="s">
        <v>4670</v>
      </c>
      <c r="H1222" s="9" t="s">
        <v>4671</v>
      </c>
      <c r="I1222" s="22">
        <v>0</v>
      </c>
      <c r="J1222" s="22">
        <v>0</v>
      </c>
      <c r="K1222" s="12" t="s">
        <v>1231</v>
      </c>
      <c r="T1222" s="12" t="s">
        <v>4631</v>
      </c>
    </row>
    <row r="1223" spans="5:20" ht="12.95" customHeight="1" x14ac:dyDescent="0.2">
      <c r="E1223" s="5" t="s">
        <v>1224</v>
      </c>
      <c r="G1223" s="5" t="s">
        <v>4673</v>
      </c>
      <c r="H1223" s="9" t="s">
        <v>4674</v>
      </c>
      <c r="I1223" s="22">
        <v>0</v>
      </c>
      <c r="J1223" s="22">
        <v>0</v>
      </c>
      <c r="K1223" s="12" t="s">
        <v>1232</v>
      </c>
      <c r="T1223" s="12" t="s">
        <v>4632</v>
      </c>
    </row>
    <row r="1224" spans="5:20" ht="12.95" customHeight="1" x14ac:dyDescent="0.2">
      <c r="E1224" s="5" t="s">
        <v>1224</v>
      </c>
      <c r="G1224" s="5" t="s">
        <v>4676</v>
      </c>
      <c r="H1224" s="9" t="s">
        <v>4677</v>
      </c>
      <c r="I1224" s="22">
        <v>0</v>
      </c>
      <c r="J1224" s="22">
        <v>0</v>
      </c>
      <c r="K1224" s="12" t="s">
        <v>1233</v>
      </c>
      <c r="T1224" s="12" t="s">
        <v>1361</v>
      </c>
    </row>
    <row r="1225" spans="5:20" ht="12.95" customHeight="1" x14ac:dyDescent="0.2">
      <c r="E1225" s="5" t="s">
        <v>1224</v>
      </c>
      <c r="G1225" s="5" t="s">
        <v>4679</v>
      </c>
      <c r="H1225" s="9" t="s">
        <v>4680</v>
      </c>
      <c r="I1225" s="22">
        <v>0</v>
      </c>
      <c r="J1225" s="22">
        <v>0</v>
      </c>
      <c r="K1225" s="12" t="s">
        <v>1234</v>
      </c>
      <c r="T1225" s="12" t="s">
        <v>1362</v>
      </c>
    </row>
    <row r="1226" spans="5:20" ht="12.95" customHeight="1" x14ac:dyDescent="0.2">
      <c r="E1226" s="5" t="s">
        <v>1224</v>
      </c>
      <c r="G1226" s="5" t="s">
        <v>4682</v>
      </c>
      <c r="H1226" s="9" t="s">
        <v>4683</v>
      </c>
      <c r="I1226" s="22">
        <v>0</v>
      </c>
      <c r="J1226" s="22">
        <v>0</v>
      </c>
      <c r="K1226" s="12" t="s">
        <v>1235</v>
      </c>
      <c r="T1226" s="12" t="s">
        <v>1363</v>
      </c>
    </row>
    <row r="1227" spans="5:20" ht="12.95" customHeight="1" x14ac:dyDescent="0.2">
      <c r="E1227" s="5" t="s">
        <v>1224</v>
      </c>
      <c r="G1227" s="5" t="s">
        <v>4685</v>
      </c>
      <c r="H1227" s="9" t="s">
        <v>4686</v>
      </c>
      <c r="I1227" s="22">
        <v>0</v>
      </c>
      <c r="J1227" s="22">
        <v>0</v>
      </c>
      <c r="K1227" s="12" t="s">
        <v>1236</v>
      </c>
      <c r="T1227" s="12" t="s">
        <v>1364</v>
      </c>
    </row>
    <row r="1228" spans="5:20" ht="12.95" customHeight="1" x14ac:dyDescent="0.2">
      <c r="E1228" s="5" t="s">
        <v>1224</v>
      </c>
      <c r="G1228" s="5" t="s">
        <v>4688</v>
      </c>
      <c r="H1228" s="9" t="s">
        <v>4689</v>
      </c>
      <c r="I1228" s="22">
        <v>0</v>
      </c>
      <c r="J1228" s="22">
        <v>0</v>
      </c>
      <c r="K1228" s="12" t="s">
        <v>1237</v>
      </c>
      <c r="T1228" s="12" t="s">
        <v>1365</v>
      </c>
    </row>
    <row r="1229" spans="5:20" ht="12.95" customHeight="1" x14ac:dyDescent="0.2">
      <c r="E1229" s="5" t="s">
        <v>1224</v>
      </c>
      <c r="G1229" s="5" t="s">
        <v>4691</v>
      </c>
      <c r="H1229" s="9" t="s">
        <v>4692</v>
      </c>
      <c r="I1229" s="22">
        <v>0</v>
      </c>
      <c r="J1229" s="22">
        <v>0</v>
      </c>
      <c r="K1229" s="12" t="s">
        <v>1238</v>
      </c>
      <c r="T1229" s="12" t="s">
        <v>1366</v>
      </c>
    </row>
    <row r="1230" spans="5:20" ht="12.95" customHeight="1" x14ac:dyDescent="0.2">
      <c r="E1230" s="5" t="s">
        <v>1224</v>
      </c>
      <c r="G1230" s="5" t="s">
        <v>4694</v>
      </c>
      <c r="H1230" s="9" t="s">
        <v>4695</v>
      </c>
      <c r="I1230" s="22">
        <v>0</v>
      </c>
      <c r="J1230" s="22">
        <v>0</v>
      </c>
      <c r="K1230" s="12" t="s">
        <v>1239</v>
      </c>
      <c r="T1230" s="12" t="s">
        <v>1367</v>
      </c>
    </row>
    <row r="1231" spans="5:20" ht="12.95" customHeight="1" x14ac:dyDescent="0.2">
      <c r="E1231" s="5" t="s">
        <v>1224</v>
      </c>
      <c r="G1231" s="3" t="s">
        <v>4697</v>
      </c>
      <c r="H1231" s="10" t="s">
        <v>4698</v>
      </c>
      <c r="I1231" s="23">
        <f>SUM(I1217:I1230)</f>
        <v>0</v>
      </c>
      <c r="J1231" s="23">
        <f>SUM(J1217:J1230)</f>
        <v>0</v>
      </c>
      <c r="K1231" s="13" t="s">
        <v>1240</v>
      </c>
      <c r="T1231" s="12" t="s">
        <v>1368</v>
      </c>
    </row>
    <row r="1232" spans="5:20" ht="12.95" customHeight="1" x14ac:dyDescent="0.2">
      <c r="E1232" s="5" t="s">
        <v>1224</v>
      </c>
      <c r="G1232" s="5" t="s">
        <v>4700</v>
      </c>
      <c r="H1232" s="9" t="s">
        <v>4701</v>
      </c>
      <c r="I1232" s="22">
        <v>0</v>
      </c>
      <c r="J1232" s="22">
        <v>0</v>
      </c>
      <c r="K1232" s="12" t="s">
        <v>1241</v>
      </c>
      <c r="T1232" s="12" t="s">
        <v>1369</v>
      </c>
    </row>
    <row r="1233" spans="5:20" ht="12.95" customHeight="1" x14ac:dyDescent="0.2">
      <c r="E1233" s="5" t="s">
        <v>1224</v>
      </c>
      <c r="G1233" s="3" t="s">
        <v>4703</v>
      </c>
      <c r="H1233" s="10" t="s">
        <v>4704</v>
      </c>
      <c r="I1233" s="23">
        <f>+I1231-(I1232*$I$1)</f>
        <v>0</v>
      </c>
      <c r="J1233" s="23">
        <f>+J1231-(J1232*$I$1)</f>
        <v>0</v>
      </c>
      <c r="K1233" s="13" t="s">
        <v>1242</v>
      </c>
      <c r="T1233" s="12" t="s">
        <v>1370</v>
      </c>
    </row>
    <row r="1234" spans="5:20" ht="12.95" customHeight="1" x14ac:dyDescent="0.2">
      <c r="E1234" s="5" t="s">
        <v>1224</v>
      </c>
      <c r="G1234" s="7" t="s">
        <v>4706</v>
      </c>
      <c r="H1234" s="8" t="s">
        <v>4707</v>
      </c>
      <c r="I1234" s="21"/>
      <c r="J1234" s="21"/>
      <c r="K1234" s="12" t="s">
        <v>1243</v>
      </c>
      <c r="T1234" s="12" t="s">
        <v>1371</v>
      </c>
    </row>
    <row r="1235" spans="5:20" ht="12.95" customHeight="1" x14ac:dyDescent="0.2">
      <c r="E1235" s="5" t="s">
        <v>1224</v>
      </c>
      <c r="G1235" s="5" t="s">
        <v>4709</v>
      </c>
      <c r="H1235" s="9" t="s">
        <v>4710</v>
      </c>
      <c r="I1235" s="22">
        <v>0</v>
      </c>
      <c r="J1235" s="22">
        <v>0</v>
      </c>
      <c r="K1235" s="12" t="s">
        <v>1244</v>
      </c>
      <c r="T1235" s="12" t="s">
        <v>1372</v>
      </c>
    </row>
    <row r="1236" spans="5:20" ht="12.95" customHeight="1" x14ac:dyDescent="0.2">
      <c r="E1236" s="5" t="s">
        <v>1224</v>
      </c>
      <c r="G1236" s="5" t="s">
        <v>4712</v>
      </c>
      <c r="H1236" s="9" t="s">
        <v>1533</v>
      </c>
      <c r="I1236" s="22">
        <v>0</v>
      </c>
      <c r="J1236" s="22">
        <v>0</v>
      </c>
      <c r="K1236" s="12" t="s">
        <v>1245</v>
      </c>
      <c r="T1236" s="12" t="s">
        <v>1373</v>
      </c>
    </row>
    <row r="1237" spans="5:20" ht="12.95" customHeight="1" x14ac:dyDescent="0.2">
      <c r="E1237" s="5" t="s">
        <v>1224</v>
      </c>
      <c r="G1237" s="5" t="s">
        <v>1535</v>
      </c>
      <c r="H1237" s="9" t="s">
        <v>1536</v>
      </c>
      <c r="I1237" s="22">
        <v>0</v>
      </c>
      <c r="J1237" s="22">
        <v>0</v>
      </c>
      <c r="K1237" s="12" t="s">
        <v>1246</v>
      </c>
      <c r="T1237" s="12" t="s">
        <v>1374</v>
      </c>
    </row>
    <row r="1238" spans="5:20" ht="12.95" customHeight="1" x14ac:dyDescent="0.2">
      <c r="E1238" s="5" t="s">
        <v>1224</v>
      </c>
      <c r="G1238" s="3" t="s">
        <v>1538</v>
      </c>
      <c r="H1238" s="10" t="s">
        <v>1539</v>
      </c>
      <c r="I1238" s="23">
        <f>SUM(I1235:I1237)</f>
        <v>0</v>
      </c>
      <c r="J1238" s="23">
        <f>SUM(J1235:J1237)</f>
        <v>0</v>
      </c>
      <c r="K1238" s="13" t="s">
        <v>1247</v>
      </c>
      <c r="T1238" s="12" t="s">
        <v>1375</v>
      </c>
    </row>
    <row r="1239" spans="5:20" ht="12.95" customHeight="1" x14ac:dyDescent="0.2">
      <c r="E1239" s="5" t="s">
        <v>1224</v>
      </c>
      <c r="G1239" s="3" t="s">
        <v>1541</v>
      </c>
      <c r="H1239" s="10" t="s">
        <v>1542</v>
      </c>
      <c r="I1239" s="23">
        <f>+I1233+I1238</f>
        <v>0</v>
      </c>
      <c r="J1239" s="23">
        <f>+J1233+J1238</f>
        <v>0</v>
      </c>
      <c r="K1239" s="13" t="s">
        <v>1248</v>
      </c>
      <c r="T1239" s="12" t="s">
        <v>1376</v>
      </c>
    </row>
    <row r="1240" spans="5:20" ht="12.95" customHeight="1" x14ac:dyDescent="0.2">
      <c r="E1240" s="5" t="s">
        <v>1224</v>
      </c>
      <c r="G1240" s="7" t="s">
        <v>1544</v>
      </c>
      <c r="H1240" s="8" t="s">
        <v>1545</v>
      </c>
      <c r="I1240" s="21"/>
      <c r="J1240" s="21"/>
      <c r="K1240" s="12" t="s">
        <v>1249</v>
      </c>
      <c r="T1240" s="12" t="s">
        <v>1377</v>
      </c>
    </row>
    <row r="1241" spans="5:20" ht="12.95" customHeight="1" x14ac:dyDescent="0.2">
      <c r="E1241" s="5" t="s">
        <v>1224</v>
      </c>
      <c r="G1241" s="5" t="s">
        <v>1547</v>
      </c>
      <c r="H1241" s="9" t="s">
        <v>1548</v>
      </c>
      <c r="I1241" s="22">
        <v>0</v>
      </c>
      <c r="J1241" s="22">
        <v>0</v>
      </c>
      <c r="K1241" s="12" t="s">
        <v>1250</v>
      </c>
      <c r="T1241" s="12" t="s">
        <v>1378</v>
      </c>
    </row>
    <row r="1242" spans="5:20" ht="12.95" customHeight="1" x14ac:dyDescent="0.2">
      <c r="E1242" s="5" t="s">
        <v>1224</v>
      </c>
      <c r="G1242" s="5" t="s">
        <v>1550</v>
      </c>
      <c r="H1242" s="9" t="s">
        <v>1551</v>
      </c>
      <c r="I1242" s="22">
        <v>0</v>
      </c>
      <c r="J1242" s="22">
        <v>0</v>
      </c>
      <c r="K1242" s="12" t="s">
        <v>1251</v>
      </c>
      <c r="T1242" s="12" t="s">
        <v>1379</v>
      </c>
    </row>
    <row r="1243" spans="5:20" ht="12.95" customHeight="1" x14ac:dyDescent="0.2">
      <c r="E1243" s="5" t="s">
        <v>1224</v>
      </c>
      <c r="G1243" s="5" t="s">
        <v>1553</v>
      </c>
      <c r="H1243" s="9" t="s">
        <v>1554</v>
      </c>
      <c r="I1243" s="22">
        <v>0</v>
      </c>
      <c r="J1243" s="22">
        <v>0</v>
      </c>
      <c r="K1243" s="12" t="s">
        <v>1252</v>
      </c>
      <c r="T1243" s="12" t="s">
        <v>1380</v>
      </c>
    </row>
    <row r="1244" spans="5:20" ht="12.95" customHeight="1" x14ac:dyDescent="0.2">
      <c r="E1244" s="5" t="s">
        <v>1224</v>
      </c>
      <c r="G1244" s="5" t="s">
        <v>1556</v>
      </c>
      <c r="H1244" s="9" t="s">
        <v>1557</v>
      </c>
      <c r="I1244" s="22">
        <v>0</v>
      </c>
      <c r="J1244" s="22">
        <v>0</v>
      </c>
      <c r="K1244" s="12" t="s">
        <v>1253</v>
      </c>
      <c r="T1244" s="12" t="s">
        <v>1381</v>
      </c>
    </row>
    <row r="1245" spans="5:20" ht="12.95" customHeight="1" x14ac:dyDescent="0.2">
      <c r="E1245" s="5" t="s">
        <v>1224</v>
      </c>
      <c r="G1245" s="5" t="s">
        <v>1559</v>
      </c>
      <c r="H1245" s="9" t="s">
        <v>1560</v>
      </c>
      <c r="I1245" s="22">
        <v>0</v>
      </c>
      <c r="J1245" s="22">
        <v>0</v>
      </c>
      <c r="K1245" s="12" t="s">
        <v>1254</v>
      </c>
      <c r="T1245" s="12" t="s">
        <v>1382</v>
      </c>
    </row>
    <row r="1246" spans="5:20" ht="12.95" customHeight="1" x14ac:dyDescent="0.2">
      <c r="E1246" s="5" t="s">
        <v>1224</v>
      </c>
      <c r="G1246" s="5" t="s">
        <v>1562</v>
      </c>
      <c r="H1246" s="9" t="s">
        <v>1563</v>
      </c>
      <c r="I1246" s="22">
        <v>0</v>
      </c>
      <c r="J1246" s="22">
        <v>0</v>
      </c>
      <c r="K1246" s="12" t="s">
        <v>1255</v>
      </c>
      <c r="T1246" s="12" t="s">
        <v>1383</v>
      </c>
    </row>
    <row r="1247" spans="5:20" ht="12.95" customHeight="1" x14ac:dyDescent="0.2">
      <c r="E1247" s="5" t="s">
        <v>1224</v>
      </c>
      <c r="G1247" s="5" t="s">
        <v>1565</v>
      </c>
      <c r="H1247" s="9" t="s">
        <v>1566</v>
      </c>
      <c r="I1247" s="22">
        <v>0</v>
      </c>
      <c r="J1247" s="22">
        <v>0</v>
      </c>
      <c r="K1247" s="12" t="s">
        <v>1256</v>
      </c>
      <c r="T1247" s="12" t="s">
        <v>1384</v>
      </c>
    </row>
    <row r="1248" spans="5:20" ht="12.95" customHeight="1" x14ac:dyDescent="0.2">
      <c r="E1248" s="5" t="s">
        <v>1224</v>
      </c>
      <c r="G1248" s="5" t="s">
        <v>1568</v>
      </c>
      <c r="H1248" s="9" t="s">
        <v>1569</v>
      </c>
      <c r="I1248" s="22">
        <v>0</v>
      </c>
      <c r="J1248" s="22">
        <v>0</v>
      </c>
      <c r="K1248" s="12" t="s">
        <v>1257</v>
      </c>
      <c r="T1248" s="12" t="s">
        <v>1385</v>
      </c>
    </row>
    <row r="1249" spans="5:20" ht="12.95" customHeight="1" x14ac:dyDescent="0.2">
      <c r="E1249" s="5" t="s">
        <v>1224</v>
      </c>
      <c r="G1249" s="5" t="s">
        <v>1571</v>
      </c>
      <c r="H1249" s="9" t="s">
        <v>1572</v>
      </c>
      <c r="I1249" s="22">
        <v>0</v>
      </c>
      <c r="J1249" s="22">
        <v>0</v>
      </c>
      <c r="K1249" s="12" t="s">
        <v>1258</v>
      </c>
      <c r="T1249" s="12" t="s">
        <v>1386</v>
      </c>
    </row>
    <row r="1250" spans="5:20" ht="12.95" customHeight="1" x14ac:dyDescent="0.2">
      <c r="E1250" s="5" t="s">
        <v>1224</v>
      </c>
      <c r="G1250" s="5" t="s">
        <v>1574</v>
      </c>
      <c r="H1250" s="9" t="s">
        <v>1575</v>
      </c>
      <c r="I1250" s="22">
        <v>0</v>
      </c>
      <c r="J1250" s="22">
        <v>0</v>
      </c>
      <c r="K1250" s="12" t="s">
        <v>1259</v>
      </c>
      <c r="T1250" s="12" t="s">
        <v>1387</v>
      </c>
    </row>
    <row r="1251" spans="5:20" ht="12.95" customHeight="1" x14ac:dyDescent="0.2">
      <c r="E1251" s="5" t="s">
        <v>1224</v>
      </c>
      <c r="G1251" s="5" t="s">
        <v>1577</v>
      </c>
      <c r="H1251" s="9" t="s">
        <v>1578</v>
      </c>
      <c r="I1251" s="22">
        <v>0</v>
      </c>
      <c r="J1251" s="22">
        <v>0</v>
      </c>
      <c r="K1251" s="12" t="s">
        <v>1260</v>
      </c>
      <c r="T1251" s="12" t="s">
        <v>1388</v>
      </c>
    </row>
    <row r="1252" spans="5:20" ht="12.95" customHeight="1" x14ac:dyDescent="0.2">
      <c r="E1252" s="5" t="s">
        <v>1224</v>
      </c>
      <c r="G1252" s="5" t="s">
        <v>1580</v>
      </c>
      <c r="H1252" s="9" t="s">
        <v>1581</v>
      </c>
      <c r="I1252" s="22">
        <v>0</v>
      </c>
      <c r="J1252" s="22">
        <v>0</v>
      </c>
      <c r="K1252" s="12" t="s">
        <v>1261</v>
      </c>
      <c r="T1252" s="12" t="s">
        <v>1389</v>
      </c>
    </row>
    <row r="1253" spans="5:20" ht="12.95" customHeight="1" x14ac:dyDescent="0.2">
      <c r="E1253" s="5" t="s">
        <v>1224</v>
      </c>
      <c r="G1253" s="5" t="s">
        <v>1583</v>
      </c>
      <c r="H1253" s="9" t="s">
        <v>1584</v>
      </c>
      <c r="I1253" s="22">
        <v>0</v>
      </c>
      <c r="J1253" s="22">
        <v>0</v>
      </c>
      <c r="K1253" s="12" t="s">
        <v>1262</v>
      </c>
      <c r="T1253" s="12" t="s">
        <v>1390</v>
      </c>
    </row>
    <row r="1254" spans="5:20" ht="12.95" customHeight="1" x14ac:dyDescent="0.2">
      <c r="E1254" s="5" t="s">
        <v>1224</v>
      </c>
      <c r="G1254" s="5" t="s">
        <v>1586</v>
      </c>
      <c r="H1254" s="9" t="s">
        <v>1587</v>
      </c>
      <c r="I1254" s="22">
        <v>0</v>
      </c>
      <c r="J1254" s="22">
        <v>0</v>
      </c>
      <c r="K1254" s="12" t="s">
        <v>1263</v>
      </c>
      <c r="T1254" s="12" t="s">
        <v>1391</v>
      </c>
    </row>
    <row r="1255" spans="5:20" ht="12.95" customHeight="1" x14ac:dyDescent="0.2">
      <c r="E1255" s="5" t="s">
        <v>1224</v>
      </c>
      <c r="G1255" s="5" t="s">
        <v>1589</v>
      </c>
      <c r="H1255" s="9" t="s">
        <v>1590</v>
      </c>
      <c r="I1255" s="22">
        <v>0</v>
      </c>
      <c r="J1255" s="22">
        <v>0</v>
      </c>
      <c r="K1255" s="12" t="s">
        <v>1264</v>
      </c>
      <c r="T1255" s="12" t="s">
        <v>1392</v>
      </c>
    </row>
    <row r="1256" spans="5:20" ht="12.95" customHeight="1" x14ac:dyDescent="0.2">
      <c r="E1256" s="5" t="s">
        <v>1224</v>
      </c>
      <c r="G1256" s="5" t="s">
        <v>1592</v>
      </c>
      <c r="H1256" s="9" t="s">
        <v>1593</v>
      </c>
      <c r="I1256" s="22">
        <v>0</v>
      </c>
      <c r="J1256" s="22">
        <v>0</v>
      </c>
      <c r="K1256" s="12" t="s">
        <v>1265</v>
      </c>
      <c r="T1256" s="12" t="s">
        <v>1393</v>
      </c>
    </row>
    <row r="1257" spans="5:20" ht="12.95" customHeight="1" x14ac:dyDescent="0.2">
      <c r="E1257" s="5" t="s">
        <v>1224</v>
      </c>
      <c r="G1257" s="5" t="s">
        <v>1595</v>
      </c>
      <c r="H1257" s="9" t="s">
        <v>1596</v>
      </c>
      <c r="I1257" s="22">
        <v>0</v>
      </c>
      <c r="J1257" s="22">
        <v>0</v>
      </c>
      <c r="K1257" s="12" t="s">
        <v>1266</v>
      </c>
      <c r="T1257" s="12" t="s">
        <v>1394</v>
      </c>
    </row>
    <row r="1258" spans="5:20" ht="12.95" customHeight="1" x14ac:dyDescent="0.2">
      <c r="E1258" s="5" t="s">
        <v>1224</v>
      </c>
      <c r="G1258" s="3" t="s">
        <v>1598</v>
      </c>
      <c r="H1258" s="10" t="s">
        <v>1599</v>
      </c>
      <c r="I1258" s="23">
        <f>SUM(I1241:I1257)</f>
        <v>0</v>
      </c>
      <c r="J1258" s="23">
        <f>SUM(J1241:J1257)</f>
        <v>0</v>
      </c>
      <c r="K1258" s="13" t="s">
        <v>1267</v>
      </c>
      <c r="T1258" s="12" t="s">
        <v>1395</v>
      </c>
    </row>
    <row r="1259" spans="5:20" ht="12.95" customHeight="1" x14ac:dyDescent="0.2">
      <c r="E1259" s="5" t="s">
        <v>1224</v>
      </c>
      <c r="G1259" s="7" t="s">
        <v>1601</v>
      </c>
      <c r="H1259" s="8" t="s">
        <v>1602</v>
      </c>
      <c r="I1259" s="21"/>
      <c r="J1259" s="21"/>
      <c r="K1259" s="12" t="s">
        <v>1268</v>
      </c>
      <c r="T1259" s="12" t="s">
        <v>1396</v>
      </c>
    </row>
    <row r="1260" spans="5:20" ht="12.95" customHeight="1" x14ac:dyDescent="0.2">
      <c r="E1260" s="5" t="s">
        <v>1224</v>
      </c>
      <c r="G1260" s="5" t="s">
        <v>1604</v>
      </c>
      <c r="H1260" s="9" t="s">
        <v>1605</v>
      </c>
      <c r="I1260" s="22">
        <v>0</v>
      </c>
      <c r="J1260" s="22">
        <v>0</v>
      </c>
      <c r="K1260" s="12" t="s">
        <v>1269</v>
      </c>
      <c r="T1260" s="12" t="s">
        <v>1397</v>
      </c>
    </row>
    <row r="1261" spans="5:20" ht="12.95" customHeight="1" x14ac:dyDescent="0.2">
      <c r="E1261" s="5" t="s">
        <v>1224</v>
      </c>
      <c r="G1261" s="5" t="s">
        <v>1607</v>
      </c>
      <c r="H1261" s="9" t="s">
        <v>1608</v>
      </c>
      <c r="I1261" s="22">
        <v>0</v>
      </c>
      <c r="J1261" s="22">
        <v>0</v>
      </c>
      <c r="K1261" s="12" t="s">
        <v>1270</v>
      </c>
      <c r="T1261" s="12" t="s">
        <v>1398</v>
      </c>
    </row>
    <row r="1262" spans="5:20" ht="12.95" customHeight="1" x14ac:dyDescent="0.2">
      <c r="E1262" s="5" t="s">
        <v>1224</v>
      </c>
      <c r="G1262" s="5" t="s">
        <v>1610</v>
      </c>
      <c r="H1262" s="9" t="s">
        <v>1611</v>
      </c>
      <c r="I1262" s="22">
        <v>0</v>
      </c>
      <c r="J1262" s="22">
        <v>0</v>
      </c>
      <c r="K1262" s="12" t="s">
        <v>1271</v>
      </c>
      <c r="T1262" s="12" t="s">
        <v>1399</v>
      </c>
    </row>
    <row r="1263" spans="5:20" ht="12.95" customHeight="1" x14ac:dyDescent="0.2">
      <c r="E1263" s="5" t="s">
        <v>1224</v>
      </c>
      <c r="G1263" s="3" t="s">
        <v>1613</v>
      </c>
      <c r="H1263" s="10" t="s">
        <v>1614</v>
      </c>
      <c r="I1263" s="23">
        <f>SUM(I1260:I1262)</f>
        <v>0</v>
      </c>
      <c r="J1263" s="23">
        <f>SUM(J1260:J1262)</f>
        <v>0</v>
      </c>
      <c r="K1263" s="13" t="s">
        <v>1272</v>
      </c>
      <c r="T1263" s="12" t="s">
        <v>1400</v>
      </c>
    </row>
    <row r="1264" spans="5:20" ht="12.95" customHeight="1" x14ac:dyDescent="0.2">
      <c r="E1264" s="5" t="s">
        <v>1224</v>
      </c>
      <c r="G1264" s="3" t="s">
        <v>1616</v>
      </c>
      <c r="H1264" s="10" t="s">
        <v>1617</v>
      </c>
      <c r="I1264" s="23">
        <f>+I1258+I1263</f>
        <v>0</v>
      </c>
      <c r="J1264" s="23">
        <f>+J1258+J1263</f>
        <v>0</v>
      </c>
      <c r="K1264" s="13" t="s">
        <v>1273</v>
      </c>
      <c r="T1264" s="12" t="s">
        <v>1401</v>
      </c>
    </row>
    <row r="1265" spans="5:20" ht="12.95" customHeight="1" x14ac:dyDescent="0.2">
      <c r="E1265" s="5" t="s">
        <v>1224</v>
      </c>
      <c r="G1265" s="7" t="s">
        <v>1619</v>
      </c>
      <c r="H1265" s="8" t="s">
        <v>1620</v>
      </c>
      <c r="I1265" s="21"/>
      <c r="J1265" s="21"/>
      <c r="K1265" s="12" t="s">
        <v>1274</v>
      </c>
      <c r="T1265" s="12" t="s">
        <v>1402</v>
      </c>
    </row>
    <row r="1266" spans="5:20" ht="12.95" customHeight="1" x14ac:dyDescent="0.2">
      <c r="E1266" s="5" t="s">
        <v>1224</v>
      </c>
      <c r="G1266" s="3" t="s">
        <v>1622</v>
      </c>
      <c r="H1266" s="10" t="s">
        <v>1623</v>
      </c>
      <c r="I1266" s="23">
        <f>+I1239-(I1264*$I$1)</f>
        <v>0</v>
      </c>
      <c r="J1266" s="23">
        <f>+J1239-(J1264*$I$1)</f>
        <v>0</v>
      </c>
      <c r="K1266" s="13" t="s">
        <v>1275</v>
      </c>
      <c r="T1266" s="12" t="s">
        <v>1403</v>
      </c>
    </row>
    <row r="1267" spans="5:20" ht="12.95" customHeight="1" x14ac:dyDescent="0.2">
      <c r="E1267" s="5" t="s">
        <v>1224</v>
      </c>
      <c r="G1267" s="5" t="s">
        <v>1625</v>
      </c>
      <c r="H1267" s="9" t="s">
        <v>1626</v>
      </c>
      <c r="I1267" s="22">
        <v>0</v>
      </c>
      <c r="J1267" s="22">
        <v>0</v>
      </c>
      <c r="K1267" s="12" t="s">
        <v>1276</v>
      </c>
      <c r="T1267" s="12" t="s">
        <v>1404</v>
      </c>
    </row>
    <row r="1268" spans="5:20" ht="12.95" customHeight="1" x14ac:dyDescent="0.2">
      <c r="E1268" s="5" t="s">
        <v>1224</v>
      </c>
      <c r="G1268" s="3" t="s">
        <v>1628</v>
      </c>
      <c r="H1268" s="10" t="s">
        <v>1629</v>
      </c>
      <c r="I1268" s="23">
        <f>+I1266-(I1267*$I$1)</f>
        <v>0</v>
      </c>
      <c r="J1268" s="23">
        <f>+J1266-(J1267*$I$1)</f>
        <v>0</v>
      </c>
      <c r="K1268" s="13" t="s">
        <v>1277</v>
      </c>
      <c r="T1268" s="12" t="s">
        <v>1405</v>
      </c>
    </row>
    <row r="1269" spans="5:20" ht="12.95" customHeight="1" x14ac:dyDescent="0.2">
      <c r="E1269" s="5" t="s">
        <v>1224</v>
      </c>
      <c r="G1269" s="5" t="s">
        <v>1631</v>
      </c>
      <c r="H1269" s="9" t="s">
        <v>1632</v>
      </c>
      <c r="I1269" s="22">
        <v>0</v>
      </c>
      <c r="J1269" s="22">
        <v>0</v>
      </c>
      <c r="K1269" s="12" t="s">
        <v>1278</v>
      </c>
      <c r="T1269" s="12" t="s">
        <v>1406</v>
      </c>
    </row>
    <row r="1270" spans="5:20" ht="12.95" customHeight="1" x14ac:dyDescent="0.2">
      <c r="E1270" s="5" t="s">
        <v>1224</v>
      </c>
      <c r="G1270" s="5" t="s">
        <v>1634</v>
      </c>
      <c r="H1270" s="9" t="s">
        <v>1635</v>
      </c>
      <c r="I1270" s="22">
        <v>0</v>
      </c>
      <c r="J1270" s="22">
        <v>0</v>
      </c>
      <c r="K1270" s="12" t="s">
        <v>1279</v>
      </c>
      <c r="T1270" s="12" t="s">
        <v>1407</v>
      </c>
    </row>
    <row r="1271" spans="5:20" ht="12.95" customHeight="1" x14ac:dyDescent="0.2">
      <c r="E1271" s="5" t="s">
        <v>1224</v>
      </c>
      <c r="G1271" s="3" t="s">
        <v>1637</v>
      </c>
      <c r="H1271" s="10" t="s">
        <v>1638</v>
      </c>
      <c r="I1271" s="23">
        <f>SUM(I1268:I1270)</f>
        <v>0</v>
      </c>
      <c r="J1271" s="23">
        <f>SUM(J1268:J1270)</f>
        <v>0</v>
      </c>
      <c r="K1271" s="13" t="s">
        <v>1280</v>
      </c>
      <c r="T1271" s="12" t="s">
        <v>1408</v>
      </c>
    </row>
    <row r="1272" spans="5:20" ht="12.95" customHeight="1" x14ac:dyDescent="0.2">
      <c r="E1272" s="5" t="s">
        <v>1224</v>
      </c>
      <c r="G1272" s="7" t="s">
        <v>1640</v>
      </c>
      <c r="H1272" s="8" t="s">
        <v>1641</v>
      </c>
      <c r="I1272" s="21"/>
      <c r="J1272" s="21"/>
      <c r="K1272" s="12" t="s">
        <v>1281</v>
      </c>
      <c r="T1272" s="12" t="s">
        <v>1409</v>
      </c>
    </row>
    <row r="1273" spans="5:20" ht="12.95" customHeight="1" x14ac:dyDescent="0.2">
      <c r="E1273" s="5" t="s">
        <v>1224</v>
      </c>
      <c r="G1273" s="5" t="s">
        <v>1643</v>
      </c>
      <c r="H1273" s="9" t="s">
        <v>1644</v>
      </c>
      <c r="I1273" s="22">
        <v>0</v>
      </c>
      <c r="J1273" s="22">
        <v>0</v>
      </c>
      <c r="K1273" s="12" t="s">
        <v>1282</v>
      </c>
      <c r="T1273" s="12" t="s">
        <v>1410</v>
      </c>
    </row>
    <row r="1274" spans="5:20" ht="12.95" customHeight="1" x14ac:dyDescent="0.2">
      <c r="E1274" s="5" t="s">
        <v>1224</v>
      </c>
      <c r="G1274" s="5" t="s">
        <v>1646</v>
      </c>
      <c r="H1274" s="9" t="s">
        <v>1647</v>
      </c>
      <c r="I1274" s="22">
        <v>0</v>
      </c>
      <c r="J1274" s="22">
        <v>0</v>
      </c>
      <c r="K1274" s="12" t="s">
        <v>1283</v>
      </c>
      <c r="T1274" s="12" t="s">
        <v>1411</v>
      </c>
    </row>
    <row r="1275" spans="5:20" ht="12.95" customHeight="1" x14ac:dyDescent="0.2">
      <c r="E1275" s="5" t="s">
        <v>1224</v>
      </c>
      <c r="G1275" s="5" t="s">
        <v>1649</v>
      </c>
      <c r="H1275" s="9" t="s">
        <v>1650</v>
      </c>
      <c r="I1275" s="22">
        <v>0</v>
      </c>
      <c r="J1275" s="22">
        <v>0</v>
      </c>
      <c r="K1275" s="12" t="s">
        <v>1284</v>
      </c>
      <c r="T1275" s="12" t="s">
        <v>1412</v>
      </c>
    </row>
    <row r="1276" spans="5:20" ht="12.95" customHeight="1" x14ac:dyDescent="0.2">
      <c r="E1276" s="5" t="s">
        <v>1224</v>
      </c>
      <c r="G1276" s="5" t="s">
        <v>1652</v>
      </c>
      <c r="H1276" s="9" t="s">
        <v>1653</v>
      </c>
      <c r="I1276" s="22">
        <v>0</v>
      </c>
      <c r="J1276" s="22">
        <v>0</v>
      </c>
      <c r="K1276" s="12" t="s">
        <v>1285</v>
      </c>
      <c r="T1276" s="12" t="s">
        <v>1413</v>
      </c>
    </row>
    <row r="1277" spans="5:20" ht="12.95" customHeight="1" x14ac:dyDescent="0.2">
      <c r="E1277" s="5" t="s">
        <v>1224</v>
      </c>
      <c r="G1277" s="5" t="s">
        <v>1655</v>
      </c>
      <c r="H1277" s="9" t="s">
        <v>1656</v>
      </c>
      <c r="I1277" s="22">
        <v>0</v>
      </c>
      <c r="J1277" s="22">
        <v>0</v>
      </c>
      <c r="K1277" s="12" t="s">
        <v>1286</v>
      </c>
      <c r="T1277" s="12" t="s">
        <v>1414</v>
      </c>
    </row>
    <row r="1278" spans="5:20" ht="12.95" customHeight="1" x14ac:dyDescent="0.2">
      <c r="E1278" s="5" t="s">
        <v>1224</v>
      </c>
      <c r="G1278" s="5" t="s">
        <v>1658</v>
      </c>
      <c r="H1278" s="9" t="s">
        <v>1659</v>
      </c>
      <c r="I1278" s="22">
        <v>0</v>
      </c>
      <c r="J1278" s="22">
        <v>0</v>
      </c>
      <c r="K1278" s="12" t="s">
        <v>1287</v>
      </c>
      <c r="T1278" s="12" t="s">
        <v>1415</v>
      </c>
    </row>
    <row r="1279" spans="5:20" ht="12.95" customHeight="1" x14ac:dyDescent="0.2">
      <c r="E1279" s="5" t="s">
        <v>1224</v>
      </c>
      <c r="G1279" s="5" t="s">
        <v>1661</v>
      </c>
      <c r="H1279" s="9" t="s">
        <v>1662</v>
      </c>
      <c r="I1279" s="22">
        <v>0</v>
      </c>
      <c r="J1279" s="22">
        <v>0</v>
      </c>
      <c r="K1279" s="12" t="s">
        <v>1288</v>
      </c>
      <c r="T1279" s="12" t="s">
        <v>1416</v>
      </c>
    </row>
    <row r="1280" spans="5:20" ht="12.95" customHeight="1" x14ac:dyDescent="0.2">
      <c r="E1280" s="5" t="s">
        <v>1224</v>
      </c>
      <c r="G1280" s="5" t="s">
        <v>1664</v>
      </c>
      <c r="H1280" s="9" t="s">
        <v>1665</v>
      </c>
      <c r="I1280" s="22">
        <v>0</v>
      </c>
      <c r="J1280" s="22">
        <v>0</v>
      </c>
      <c r="K1280" s="12" t="s">
        <v>1289</v>
      </c>
      <c r="T1280" s="12" t="s">
        <v>1417</v>
      </c>
    </row>
    <row r="1281" spans="4:20" ht="12.95" customHeight="1" x14ac:dyDescent="0.2">
      <c r="E1281" s="5" t="s">
        <v>1224</v>
      </c>
      <c r="G1281" s="5" t="s">
        <v>1667</v>
      </c>
      <c r="H1281" s="9" t="s">
        <v>1668</v>
      </c>
      <c r="I1281" s="22">
        <v>0</v>
      </c>
      <c r="J1281" s="22">
        <v>0</v>
      </c>
      <c r="K1281" s="12" t="s">
        <v>1290</v>
      </c>
      <c r="T1281" s="12" t="s">
        <v>1418</v>
      </c>
    </row>
    <row r="1282" spans="4:20" ht="12.95" customHeight="1" x14ac:dyDescent="0.2">
      <c r="E1282" s="5" t="s">
        <v>1224</v>
      </c>
      <c r="G1282" s="3" t="s">
        <v>1670</v>
      </c>
      <c r="H1282" s="10" t="s">
        <v>1671</v>
      </c>
      <c r="I1282" s="23">
        <f>+I1271+SUM(I1273:I1281)</f>
        <v>0</v>
      </c>
      <c r="J1282" s="23">
        <f>+J1271+SUM(J1273:J1281)</f>
        <v>0</v>
      </c>
      <c r="K1282" s="13" t="s">
        <v>1291</v>
      </c>
      <c r="T1282" s="12" t="s">
        <v>1419</v>
      </c>
    </row>
    <row r="1283" spans="4:20" ht="12.95" customHeight="1" x14ac:dyDescent="0.2">
      <c r="D1283" s="5" t="s">
        <v>1292</v>
      </c>
      <c r="E1283" s="5" t="s">
        <v>1293</v>
      </c>
      <c r="F1283" s="18"/>
      <c r="G1283" s="7" t="s">
        <v>4652</v>
      </c>
      <c r="H1283" s="8" t="s">
        <v>4653</v>
      </c>
      <c r="I1283" s="21"/>
      <c r="J1283" s="21"/>
      <c r="K1283" s="12" t="s">
        <v>1294</v>
      </c>
      <c r="T1283" s="12" t="s">
        <v>4625</v>
      </c>
    </row>
    <row r="1284" spans="4:20" ht="12.95" customHeight="1" x14ac:dyDescent="0.2">
      <c r="E1284" s="5" t="s">
        <v>1293</v>
      </c>
      <c r="G1284" s="5" t="s">
        <v>4655</v>
      </c>
      <c r="H1284" s="9" t="s">
        <v>4656</v>
      </c>
      <c r="I1284" s="22">
        <v>0</v>
      </c>
      <c r="J1284" s="22">
        <v>0</v>
      </c>
      <c r="K1284" s="12" t="s">
        <v>1295</v>
      </c>
      <c r="T1284" s="12" t="s">
        <v>4626</v>
      </c>
    </row>
    <row r="1285" spans="4:20" ht="12.95" customHeight="1" x14ac:dyDescent="0.2">
      <c r="E1285" s="5" t="s">
        <v>1293</v>
      </c>
      <c r="G1285" s="5" t="s">
        <v>4658</v>
      </c>
      <c r="H1285" s="9" t="s">
        <v>4659</v>
      </c>
      <c r="I1285" s="22">
        <v>0</v>
      </c>
      <c r="J1285" s="22">
        <v>0</v>
      </c>
      <c r="K1285" s="12" t="s">
        <v>1296</v>
      </c>
      <c r="T1285" s="12" t="s">
        <v>4627</v>
      </c>
    </row>
    <row r="1286" spans="4:20" ht="12.95" customHeight="1" x14ac:dyDescent="0.2">
      <c r="E1286" s="5" t="s">
        <v>1293</v>
      </c>
      <c r="G1286" s="5" t="s">
        <v>4661</v>
      </c>
      <c r="H1286" s="9" t="s">
        <v>4662</v>
      </c>
      <c r="I1286" s="22">
        <v>0</v>
      </c>
      <c r="J1286" s="22">
        <v>0</v>
      </c>
      <c r="K1286" s="12" t="s">
        <v>1297</v>
      </c>
      <c r="T1286" s="12" t="s">
        <v>4628</v>
      </c>
    </row>
    <row r="1287" spans="4:20" ht="12.95" customHeight="1" x14ac:dyDescent="0.2">
      <c r="E1287" s="5" t="s">
        <v>1293</v>
      </c>
      <c r="G1287" s="5" t="s">
        <v>4664</v>
      </c>
      <c r="H1287" s="9" t="s">
        <v>4665</v>
      </c>
      <c r="I1287" s="22">
        <v>0</v>
      </c>
      <c r="J1287" s="22">
        <v>0</v>
      </c>
      <c r="K1287" s="12" t="s">
        <v>1298</v>
      </c>
      <c r="T1287" s="12" t="s">
        <v>4629</v>
      </c>
    </row>
    <row r="1288" spans="4:20" ht="12.95" customHeight="1" x14ac:dyDescent="0.2">
      <c r="E1288" s="5" t="s">
        <v>1293</v>
      </c>
      <c r="G1288" s="5" t="s">
        <v>4667</v>
      </c>
      <c r="H1288" s="9" t="s">
        <v>4668</v>
      </c>
      <c r="I1288" s="22">
        <v>0</v>
      </c>
      <c r="J1288" s="22">
        <v>0</v>
      </c>
      <c r="K1288" s="12" t="s">
        <v>1299</v>
      </c>
      <c r="T1288" s="12" t="s">
        <v>4630</v>
      </c>
    </row>
    <row r="1289" spans="4:20" ht="12.95" customHeight="1" x14ac:dyDescent="0.2">
      <c r="E1289" s="5" t="s">
        <v>1293</v>
      </c>
      <c r="G1289" s="5" t="s">
        <v>4670</v>
      </c>
      <c r="H1289" s="9" t="s">
        <v>4671</v>
      </c>
      <c r="I1289" s="22">
        <v>0</v>
      </c>
      <c r="J1289" s="22">
        <v>0</v>
      </c>
      <c r="K1289" s="12" t="s">
        <v>1300</v>
      </c>
      <c r="T1289" s="12" t="s">
        <v>4631</v>
      </c>
    </row>
    <row r="1290" spans="4:20" ht="12.95" customHeight="1" x14ac:dyDescent="0.2">
      <c r="E1290" s="5" t="s">
        <v>1293</v>
      </c>
      <c r="G1290" s="5" t="s">
        <v>4673</v>
      </c>
      <c r="H1290" s="9" t="s">
        <v>4674</v>
      </c>
      <c r="I1290" s="22">
        <v>0</v>
      </c>
      <c r="J1290" s="22">
        <v>0</v>
      </c>
      <c r="K1290" s="12" t="s">
        <v>1301</v>
      </c>
      <c r="T1290" s="12" t="s">
        <v>4632</v>
      </c>
    </row>
    <row r="1291" spans="4:20" ht="12.95" customHeight="1" x14ac:dyDescent="0.2">
      <c r="E1291" s="5" t="s">
        <v>1293</v>
      </c>
      <c r="G1291" s="5" t="s">
        <v>4676</v>
      </c>
      <c r="H1291" s="9" t="s">
        <v>4677</v>
      </c>
      <c r="I1291" s="22">
        <v>0</v>
      </c>
      <c r="J1291" s="22">
        <v>0</v>
      </c>
      <c r="K1291" s="12" t="s">
        <v>1302</v>
      </c>
      <c r="T1291" s="12" t="s">
        <v>1361</v>
      </c>
    </row>
    <row r="1292" spans="4:20" ht="12.95" customHeight="1" x14ac:dyDescent="0.2">
      <c r="E1292" s="5" t="s">
        <v>1293</v>
      </c>
      <c r="G1292" s="5" t="s">
        <v>4679</v>
      </c>
      <c r="H1292" s="9" t="s">
        <v>4680</v>
      </c>
      <c r="I1292" s="22">
        <v>0</v>
      </c>
      <c r="J1292" s="22">
        <v>0</v>
      </c>
      <c r="K1292" s="12" t="s">
        <v>1303</v>
      </c>
      <c r="T1292" s="12" t="s">
        <v>1362</v>
      </c>
    </row>
    <row r="1293" spans="4:20" ht="12.95" customHeight="1" x14ac:dyDescent="0.2">
      <c r="E1293" s="5" t="s">
        <v>1293</v>
      </c>
      <c r="G1293" s="5" t="s">
        <v>4682</v>
      </c>
      <c r="H1293" s="9" t="s">
        <v>4683</v>
      </c>
      <c r="I1293" s="22">
        <v>0</v>
      </c>
      <c r="J1293" s="22">
        <v>0</v>
      </c>
      <c r="K1293" s="12" t="s">
        <v>1304</v>
      </c>
      <c r="T1293" s="12" t="s">
        <v>1363</v>
      </c>
    </row>
    <row r="1294" spans="4:20" ht="12.95" customHeight="1" x14ac:dyDescent="0.2">
      <c r="E1294" s="5" t="s">
        <v>1293</v>
      </c>
      <c r="G1294" s="5" t="s">
        <v>4685</v>
      </c>
      <c r="H1294" s="9" t="s">
        <v>4686</v>
      </c>
      <c r="I1294" s="22">
        <v>0</v>
      </c>
      <c r="J1294" s="22">
        <v>0</v>
      </c>
      <c r="K1294" s="12" t="s">
        <v>1305</v>
      </c>
      <c r="T1294" s="12" t="s">
        <v>1364</v>
      </c>
    </row>
    <row r="1295" spans="4:20" ht="12.95" customHeight="1" x14ac:dyDescent="0.2">
      <c r="E1295" s="5" t="s">
        <v>1293</v>
      </c>
      <c r="G1295" s="5" t="s">
        <v>4688</v>
      </c>
      <c r="H1295" s="9" t="s">
        <v>4689</v>
      </c>
      <c r="I1295" s="22">
        <v>0</v>
      </c>
      <c r="J1295" s="22">
        <v>0</v>
      </c>
      <c r="K1295" s="12" t="s">
        <v>1306</v>
      </c>
      <c r="T1295" s="12" t="s">
        <v>1365</v>
      </c>
    </row>
    <row r="1296" spans="4:20" ht="12.95" customHeight="1" x14ac:dyDescent="0.2">
      <c r="E1296" s="5" t="s">
        <v>1293</v>
      </c>
      <c r="G1296" s="5" t="s">
        <v>4691</v>
      </c>
      <c r="H1296" s="9" t="s">
        <v>4692</v>
      </c>
      <c r="I1296" s="22">
        <v>0</v>
      </c>
      <c r="J1296" s="22">
        <v>0</v>
      </c>
      <c r="K1296" s="12" t="s">
        <v>1307</v>
      </c>
      <c r="T1296" s="12" t="s">
        <v>1366</v>
      </c>
    </row>
    <row r="1297" spans="5:20" ht="12.95" customHeight="1" x14ac:dyDescent="0.2">
      <c r="E1297" s="5" t="s">
        <v>1293</v>
      </c>
      <c r="G1297" s="5" t="s">
        <v>4694</v>
      </c>
      <c r="H1297" s="9" t="s">
        <v>4695</v>
      </c>
      <c r="I1297" s="22">
        <v>0</v>
      </c>
      <c r="J1297" s="22">
        <v>0</v>
      </c>
      <c r="K1297" s="12" t="s">
        <v>1308</v>
      </c>
      <c r="T1297" s="12" t="s">
        <v>1367</v>
      </c>
    </row>
    <row r="1298" spans="5:20" ht="12.95" customHeight="1" x14ac:dyDescent="0.2">
      <c r="E1298" s="5" t="s">
        <v>1293</v>
      </c>
      <c r="G1298" s="3" t="s">
        <v>4697</v>
      </c>
      <c r="H1298" s="10" t="s">
        <v>4698</v>
      </c>
      <c r="I1298" s="23">
        <f>SUM(I1284:I1297)</f>
        <v>0</v>
      </c>
      <c r="J1298" s="23">
        <f>SUM(J1284:J1297)</f>
        <v>0</v>
      </c>
      <c r="K1298" s="13" t="s">
        <v>1309</v>
      </c>
      <c r="T1298" s="12" t="s">
        <v>1368</v>
      </c>
    </row>
    <row r="1299" spans="5:20" ht="12.95" customHeight="1" x14ac:dyDescent="0.2">
      <c r="E1299" s="5" t="s">
        <v>1293</v>
      </c>
      <c r="G1299" s="5" t="s">
        <v>4700</v>
      </c>
      <c r="H1299" s="9" t="s">
        <v>4701</v>
      </c>
      <c r="I1299" s="22">
        <v>0</v>
      </c>
      <c r="J1299" s="22">
        <v>0</v>
      </c>
      <c r="K1299" s="12" t="s">
        <v>1310</v>
      </c>
      <c r="T1299" s="12" t="s">
        <v>1369</v>
      </c>
    </row>
    <row r="1300" spans="5:20" ht="12.95" customHeight="1" x14ac:dyDescent="0.2">
      <c r="E1300" s="5" t="s">
        <v>1293</v>
      </c>
      <c r="G1300" s="3" t="s">
        <v>4703</v>
      </c>
      <c r="H1300" s="10" t="s">
        <v>4704</v>
      </c>
      <c r="I1300" s="23">
        <f>+I1298-(I1299*$I$1)</f>
        <v>0</v>
      </c>
      <c r="J1300" s="23">
        <f>+J1298-(J1299*$I$1)</f>
        <v>0</v>
      </c>
      <c r="K1300" s="13" t="s">
        <v>1311</v>
      </c>
      <c r="T1300" s="12" t="s">
        <v>1370</v>
      </c>
    </row>
    <row r="1301" spans="5:20" ht="12.95" customHeight="1" x14ac:dyDescent="0.2">
      <c r="E1301" s="5" t="s">
        <v>1293</v>
      </c>
      <c r="G1301" s="7" t="s">
        <v>4706</v>
      </c>
      <c r="H1301" s="8" t="s">
        <v>4707</v>
      </c>
      <c r="I1301" s="21"/>
      <c r="J1301" s="21"/>
      <c r="K1301" s="12" t="s">
        <v>1312</v>
      </c>
      <c r="T1301" s="12" t="s">
        <v>1371</v>
      </c>
    </row>
    <row r="1302" spans="5:20" ht="12.95" customHeight="1" x14ac:dyDescent="0.2">
      <c r="E1302" s="5" t="s">
        <v>1293</v>
      </c>
      <c r="G1302" s="5" t="s">
        <v>4709</v>
      </c>
      <c r="H1302" s="9" t="s">
        <v>4710</v>
      </c>
      <c r="I1302" s="22">
        <v>0</v>
      </c>
      <c r="J1302" s="22">
        <v>0</v>
      </c>
      <c r="K1302" s="12" t="s">
        <v>1313</v>
      </c>
      <c r="T1302" s="12" t="s">
        <v>1372</v>
      </c>
    </row>
    <row r="1303" spans="5:20" ht="12.95" customHeight="1" x14ac:dyDescent="0.2">
      <c r="E1303" s="5" t="s">
        <v>1293</v>
      </c>
      <c r="G1303" s="5" t="s">
        <v>4712</v>
      </c>
      <c r="H1303" s="9" t="s">
        <v>1533</v>
      </c>
      <c r="I1303" s="22">
        <v>0</v>
      </c>
      <c r="J1303" s="22">
        <v>0</v>
      </c>
      <c r="K1303" s="12" t="s">
        <v>1314</v>
      </c>
      <c r="T1303" s="12" t="s">
        <v>1373</v>
      </c>
    </row>
    <row r="1304" spans="5:20" ht="12.95" customHeight="1" x14ac:dyDescent="0.2">
      <c r="E1304" s="5" t="s">
        <v>1293</v>
      </c>
      <c r="G1304" s="5" t="s">
        <v>1535</v>
      </c>
      <c r="H1304" s="9" t="s">
        <v>1536</v>
      </c>
      <c r="I1304" s="22">
        <v>0</v>
      </c>
      <c r="J1304" s="22">
        <v>0</v>
      </c>
      <c r="K1304" s="12" t="s">
        <v>1315</v>
      </c>
      <c r="T1304" s="12" t="s">
        <v>1374</v>
      </c>
    </row>
    <row r="1305" spans="5:20" ht="12.95" customHeight="1" x14ac:dyDescent="0.2">
      <c r="E1305" s="5" t="s">
        <v>1293</v>
      </c>
      <c r="G1305" s="3" t="s">
        <v>1538</v>
      </c>
      <c r="H1305" s="10" t="s">
        <v>1539</v>
      </c>
      <c r="I1305" s="23">
        <f>SUM(I1302:I1304)</f>
        <v>0</v>
      </c>
      <c r="J1305" s="23">
        <f>SUM(J1302:J1304)</f>
        <v>0</v>
      </c>
      <c r="K1305" s="13" t="s">
        <v>1316</v>
      </c>
      <c r="T1305" s="12" t="s">
        <v>1375</v>
      </c>
    </row>
    <row r="1306" spans="5:20" ht="12.95" customHeight="1" x14ac:dyDescent="0.2">
      <c r="E1306" s="5" t="s">
        <v>1293</v>
      </c>
      <c r="G1306" s="3" t="s">
        <v>1541</v>
      </c>
      <c r="H1306" s="10" t="s">
        <v>1542</v>
      </c>
      <c r="I1306" s="23">
        <f>+I1300+I1305</f>
        <v>0</v>
      </c>
      <c r="J1306" s="23">
        <f>+J1300+J1305</f>
        <v>0</v>
      </c>
      <c r="K1306" s="13" t="s">
        <v>1317</v>
      </c>
      <c r="T1306" s="12" t="s">
        <v>1376</v>
      </c>
    </row>
    <row r="1307" spans="5:20" ht="12.95" customHeight="1" x14ac:dyDescent="0.2">
      <c r="E1307" s="5" t="s">
        <v>1293</v>
      </c>
      <c r="G1307" s="7" t="s">
        <v>1544</v>
      </c>
      <c r="H1307" s="8" t="s">
        <v>1545</v>
      </c>
      <c r="I1307" s="21"/>
      <c r="J1307" s="21"/>
      <c r="K1307" s="12" t="s">
        <v>1318</v>
      </c>
      <c r="T1307" s="12" t="s">
        <v>1377</v>
      </c>
    </row>
    <row r="1308" spans="5:20" ht="12.95" customHeight="1" x14ac:dyDescent="0.2">
      <c r="E1308" s="5" t="s">
        <v>1293</v>
      </c>
      <c r="G1308" s="5" t="s">
        <v>1547</v>
      </c>
      <c r="H1308" s="9" t="s">
        <v>1548</v>
      </c>
      <c r="I1308" s="22">
        <v>0</v>
      </c>
      <c r="J1308" s="22">
        <v>0</v>
      </c>
      <c r="K1308" s="12" t="s">
        <v>1319</v>
      </c>
      <c r="T1308" s="12" t="s">
        <v>1378</v>
      </c>
    </row>
    <row r="1309" spans="5:20" ht="12.95" customHeight="1" x14ac:dyDescent="0.2">
      <c r="E1309" s="5" t="s">
        <v>1293</v>
      </c>
      <c r="G1309" s="5" t="s">
        <v>1550</v>
      </c>
      <c r="H1309" s="9" t="s">
        <v>1551</v>
      </c>
      <c r="I1309" s="22">
        <v>0</v>
      </c>
      <c r="J1309" s="22">
        <v>0</v>
      </c>
      <c r="K1309" s="12" t="s">
        <v>1320</v>
      </c>
      <c r="T1309" s="12" t="s">
        <v>1379</v>
      </c>
    </row>
    <row r="1310" spans="5:20" ht="12.95" customHeight="1" x14ac:dyDescent="0.2">
      <c r="E1310" s="5" t="s">
        <v>1293</v>
      </c>
      <c r="G1310" s="5" t="s">
        <v>1553</v>
      </c>
      <c r="H1310" s="9" t="s">
        <v>1554</v>
      </c>
      <c r="I1310" s="22">
        <v>0</v>
      </c>
      <c r="J1310" s="22">
        <v>0</v>
      </c>
      <c r="K1310" s="12" t="s">
        <v>1321</v>
      </c>
      <c r="T1310" s="12" t="s">
        <v>1380</v>
      </c>
    </row>
    <row r="1311" spans="5:20" ht="12.95" customHeight="1" x14ac:dyDescent="0.2">
      <c r="E1311" s="5" t="s">
        <v>1293</v>
      </c>
      <c r="G1311" s="5" t="s">
        <v>1556</v>
      </c>
      <c r="H1311" s="9" t="s">
        <v>1557</v>
      </c>
      <c r="I1311" s="22">
        <v>0</v>
      </c>
      <c r="J1311" s="22">
        <v>0</v>
      </c>
      <c r="K1311" s="12" t="s">
        <v>1322</v>
      </c>
      <c r="T1311" s="12" t="s">
        <v>1381</v>
      </c>
    </row>
    <row r="1312" spans="5:20" ht="12.95" customHeight="1" x14ac:dyDescent="0.2">
      <c r="E1312" s="5" t="s">
        <v>1293</v>
      </c>
      <c r="G1312" s="5" t="s">
        <v>1559</v>
      </c>
      <c r="H1312" s="9" t="s">
        <v>1560</v>
      </c>
      <c r="I1312" s="22">
        <v>0</v>
      </c>
      <c r="J1312" s="22">
        <v>0</v>
      </c>
      <c r="K1312" s="12" t="s">
        <v>1323</v>
      </c>
      <c r="T1312" s="12" t="s">
        <v>1382</v>
      </c>
    </row>
    <row r="1313" spans="5:20" ht="12.95" customHeight="1" x14ac:dyDescent="0.2">
      <c r="E1313" s="5" t="s">
        <v>1293</v>
      </c>
      <c r="G1313" s="5" t="s">
        <v>1562</v>
      </c>
      <c r="H1313" s="9" t="s">
        <v>1563</v>
      </c>
      <c r="I1313" s="22">
        <v>0</v>
      </c>
      <c r="J1313" s="22">
        <v>0</v>
      </c>
      <c r="K1313" s="12" t="s">
        <v>1324</v>
      </c>
      <c r="T1313" s="12" t="s">
        <v>1383</v>
      </c>
    </row>
    <row r="1314" spans="5:20" ht="12.95" customHeight="1" x14ac:dyDescent="0.2">
      <c r="E1314" s="5" t="s">
        <v>1293</v>
      </c>
      <c r="G1314" s="5" t="s">
        <v>1565</v>
      </c>
      <c r="H1314" s="9" t="s">
        <v>1566</v>
      </c>
      <c r="I1314" s="22">
        <v>0</v>
      </c>
      <c r="J1314" s="22">
        <v>0</v>
      </c>
      <c r="K1314" s="12" t="s">
        <v>1325</v>
      </c>
      <c r="T1314" s="12" t="s">
        <v>1384</v>
      </c>
    </row>
    <row r="1315" spans="5:20" ht="12.95" customHeight="1" x14ac:dyDescent="0.2">
      <c r="E1315" s="5" t="s">
        <v>1293</v>
      </c>
      <c r="G1315" s="5" t="s">
        <v>1568</v>
      </c>
      <c r="H1315" s="9" t="s">
        <v>1569</v>
      </c>
      <c r="I1315" s="22">
        <v>0</v>
      </c>
      <c r="J1315" s="22">
        <v>0</v>
      </c>
      <c r="K1315" s="12" t="s">
        <v>1326</v>
      </c>
      <c r="T1315" s="12" t="s">
        <v>1385</v>
      </c>
    </row>
    <row r="1316" spans="5:20" ht="12.95" customHeight="1" x14ac:dyDescent="0.2">
      <c r="E1316" s="5" t="s">
        <v>1293</v>
      </c>
      <c r="G1316" s="5" t="s">
        <v>1571</v>
      </c>
      <c r="H1316" s="9" t="s">
        <v>1572</v>
      </c>
      <c r="I1316" s="22">
        <v>0</v>
      </c>
      <c r="J1316" s="22">
        <v>0</v>
      </c>
      <c r="K1316" s="12" t="s">
        <v>1327</v>
      </c>
      <c r="T1316" s="12" t="s">
        <v>1386</v>
      </c>
    </row>
    <row r="1317" spans="5:20" ht="12.95" customHeight="1" x14ac:dyDescent="0.2">
      <c r="E1317" s="5" t="s">
        <v>1293</v>
      </c>
      <c r="G1317" s="5" t="s">
        <v>1574</v>
      </c>
      <c r="H1317" s="9" t="s">
        <v>1575</v>
      </c>
      <c r="I1317" s="22">
        <v>0</v>
      </c>
      <c r="J1317" s="22">
        <v>0</v>
      </c>
      <c r="K1317" s="12" t="s">
        <v>1328</v>
      </c>
      <c r="T1317" s="12" t="s">
        <v>1387</v>
      </c>
    </row>
    <row r="1318" spans="5:20" ht="12.95" customHeight="1" x14ac:dyDescent="0.2">
      <c r="E1318" s="5" t="s">
        <v>1293</v>
      </c>
      <c r="G1318" s="5" t="s">
        <v>1577</v>
      </c>
      <c r="H1318" s="9" t="s">
        <v>1578</v>
      </c>
      <c r="I1318" s="22">
        <v>0</v>
      </c>
      <c r="J1318" s="22">
        <v>0</v>
      </c>
      <c r="K1318" s="12" t="s">
        <v>1329</v>
      </c>
      <c r="T1318" s="12" t="s">
        <v>1388</v>
      </c>
    </row>
    <row r="1319" spans="5:20" ht="12.95" customHeight="1" x14ac:dyDescent="0.2">
      <c r="E1319" s="5" t="s">
        <v>1293</v>
      </c>
      <c r="G1319" s="5" t="s">
        <v>1580</v>
      </c>
      <c r="H1319" s="9" t="s">
        <v>1581</v>
      </c>
      <c r="I1319" s="22">
        <v>0</v>
      </c>
      <c r="J1319" s="22">
        <v>0</v>
      </c>
      <c r="K1319" s="12" t="s">
        <v>1330</v>
      </c>
      <c r="T1319" s="12" t="s">
        <v>1389</v>
      </c>
    </row>
    <row r="1320" spans="5:20" ht="12.95" customHeight="1" x14ac:dyDescent="0.2">
      <c r="E1320" s="5" t="s">
        <v>1293</v>
      </c>
      <c r="G1320" s="5" t="s">
        <v>1583</v>
      </c>
      <c r="H1320" s="9" t="s">
        <v>1584</v>
      </c>
      <c r="I1320" s="22">
        <v>0</v>
      </c>
      <c r="J1320" s="22">
        <v>0</v>
      </c>
      <c r="K1320" s="12" t="s">
        <v>1331</v>
      </c>
      <c r="T1320" s="12" t="s">
        <v>1390</v>
      </c>
    </row>
    <row r="1321" spans="5:20" ht="12.95" customHeight="1" x14ac:dyDescent="0.2">
      <c r="E1321" s="5" t="s">
        <v>1293</v>
      </c>
      <c r="G1321" s="5" t="s">
        <v>1586</v>
      </c>
      <c r="H1321" s="9" t="s">
        <v>1587</v>
      </c>
      <c r="I1321" s="22">
        <v>0</v>
      </c>
      <c r="J1321" s="22">
        <v>0</v>
      </c>
      <c r="K1321" s="12" t="s">
        <v>1332</v>
      </c>
      <c r="T1321" s="12" t="s">
        <v>1391</v>
      </c>
    </row>
    <row r="1322" spans="5:20" ht="12.95" customHeight="1" x14ac:dyDescent="0.2">
      <c r="E1322" s="5" t="s">
        <v>1293</v>
      </c>
      <c r="G1322" s="5" t="s">
        <v>1589</v>
      </c>
      <c r="H1322" s="9" t="s">
        <v>1590</v>
      </c>
      <c r="I1322" s="22">
        <v>0</v>
      </c>
      <c r="J1322" s="22">
        <v>0</v>
      </c>
      <c r="K1322" s="12" t="s">
        <v>1333</v>
      </c>
      <c r="T1322" s="12" t="s">
        <v>1392</v>
      </c>
    </row>
    <row r="1323" spans="5:20" ht="12.95" customHeight="1" x14ac:dyDescent="0.2">
      <c r="E1323" s="5" t="s">
        <v>1293</v>
      </c>
      <c r="G1323" s="5" t="s">
        <v>1592</v>
      </c>
      <c r="H1323" s="9" t="s">
        <v>1593</v>
      </c>
      <c r="I1323" s="22">
        <v>0</v>
      </c>
      <c r="J1323" s="22">
        <v>0</v>
      </c>
      <c r="K1323" s="12" t="s">
        <v>1334</v>
      </c>
      <c r="T1323" s="12" t="s">
        <v>1393</v>
      </c>
    </row>
    <row r="1324" spans="5:20" ht="12.95" customHeight="1" x14ac:dyDescent="0.2">
      <c r="E1324" s="5" t="s">
        <v>1293</v>
      </c>
      <c r="G1324" s="5" t="s">
        <v>1595</v>
      </c>
      <c r="H1324" s="9" t="s">
        <v>1596</v>
      </c>
      <c r="I1324" s="22">
        <v>0</v>
      </c>
      <c r="J1324" s="22">
        <v>0</v>
      </c>
      <c r="K1324" s="12" t="s">
        <v>1335</v>
      </c>
      <c r="T1324" s="12" t="s">
        <v>1394</v>
      </c>
    </row>
    <row r="1325" spans="5:20" ht="12.95" customHeight="1" x14ac:dyDescent="0.2">
      <c r="E1325" s="5" t="s">
        <v>1293</v>
      </c>
      <c r="G1325" s="3" t="s">
        <v>1598</v>
      </c>
      <c r="H1325" s="10" t="s">
        <v>1599</v>
      </c>
      <c r="I1325" s="23">
        <f>SUM(I1308:I1324)</f>
        <v>0</v>
      </c>
      <c r="J1325" s="23">
        <f>SUM(J1308:J1324)</f>
        <v>0</v>
      </c>
      <c r="K1325" s="13" t="s">
        <v>1336</v>
      </c>
      <c r="T1325" s="12" t="s">
        <v>1395</v>
      </c>
    </row>
    <row r="1326" spans="5:20" ht="12.95" customHeight="1" x14ac:dyDescent="0.2">
      <c r="E1326" s="5" t="s">
        <v>1293</v>
      </c>
      <c r="G1326" s="7" t="s">
        <v>1601</v>
      </c>
      <c r="H1326" s="8" t="s">
        <v>1602</v>
      </c>
      <c r="I1326" s="21"/>
      <c r="J1326" s="21"/>
      <c r="K1326" s="12" t="s">
        <v>1337</v>
      </c>
      <c r="T1326" s="12" t="s">
        <v>1396</v>
      </c>
    </row>
    <row r="1327" spans="5:20" ht="12.95" customHeight="1" x14ac:dyDescent="0.2">
      <c r="E1327" s="5" t="s">
        <v>1293</v>
      </c>
      <c r="G1327" s="5" t="s">
        <v>1604</v>
      </c>
      <c r="H1327" s="9" t="s">
        <v>1605</v>
      </c>
      <c r="I1327" s="22">
        <v>0</v>
      </c>
      <c r="J1327" s="22">
        <v>0</v>
      </c>
      <c r="K1327" s="12" t="s">
        <v>1338</v>
      </c>
      <c r="T1327" s="12" t="s">
        <v>1397</v>
      </c>
    </row>
    <row r="1328" spans="5:20" ht="12.95" customHeight="1" x14ac:dyDescent="0.2">
      <c r="E1328" s="5" t="s">
        <v>1293</v>
      </c>
      <c r="G1328" s="5" t="s">
        <v>1607</v>
      </c>
      <c r="H1328" s="9" t="s">
        <v>1608</v>
      </c>
      <c r="I1328" s="22">
        <v>0</v>
      </c>
      <c r="J1328" s="22">
        <v>0</v>
      </c>
      <c r="K1328" s="12" t="s">
        <v>1339</v>
      </c>
      <c r="T1328" s="12" t="s">
        <v>1398</v>
      </c>
    </row>
    <row r="1329" spans="5:20" ht="12.95" customHeight="1" x14ac:dyDescent="0.2">
      <c r="E1329" s="5" t="s">
        <v>1293</v>
      </c>
      <c r="G1329" s="5" t="s">
        <v>1610</v>
      </c>
      <c r="H1329" s="9" t="s">
        <v>1611</v>
      </c>
      <c r="I1329" s="22">
        <v>0</v>
      </c>
      <c r="J1329" s="22">
        <v>0</v>
      </c>
      <c r="K1329" s="12" t="s">
        <v>1340</v>
      </c>
      <c r="T1329" s="12" t="s">
        <v>1399</v>
      </c>
    </row>
    <row r="1330" spans="5:20" ht="12.95" customHeight="1" x14ac:dyDescent="0.2">
      <c r="E1330" s="5" t="s">
        <v>1293</v>
      </c>
      <c r="G1330" s="3" t="s">
        <v>1613</v>
      </c>
      <c r="H1330" s="10" t="s">
        <v>1614</v>
      </c>
      <c r="I1330" s="23">
        <f>SUM(I1327:I1329)</f>
        <v>0</v>
      </c>
      <c r="J1330" s="23">
        <f>SUM(J1327:J1329)</f>
        <v>0</v>
      </c>
      <c r="K1330" s="13" t="s">
        <v>1341</v>
      </c>
      <c r="T1330" s="12" t="s">
        <v>1400</v>
      </c>
    </row>
    <row r="1331" spans="5:20" ht="12.95" customHeight="1" x14ac:dyDescent="0.2">
      <c r="E1331" s="5" t="s">
        <v>1293</v>
      </c>
      <c r="G1331" s="3" t="s">
        <v>1616</v>
      </c>
      <c r="H1331" s="10" t="s">
        <v>1617</v>
      </c>
      <c r="I1331" s="23">
        <f>+I1325+I1330</f>
        <v>0</v>
      </c>
      <c r="J1331" s="23">
        <f>+J1325+J1330</f>
        <v>0</v>
      </c>
      <c r="K1331" s="13" t="s">
        <v>1342</v>
      </c>
      <c r="T1331" s="12" t="s">
        <v>1401</v>
      </c>
    </row>
    <row r="1332" spans="5:20" ht="12.95" customHeight="1" x14ac:dyDescent="0.2">
      <c r="E1332" s="5" t="s">
        <v>1293</v>
      </c>
      <c r="G1332" s="7" t="s">
        <v>1619</v>
      </c>
      <c r="H1332" s="8" t="s">
        <v>1620</v>
      </c>
      <c r="I1332" s="21"/>
      <c r="J1332" s="21"/>
      <c r="K1332" s="12" t="s">
        <v>1343</v>
      </c>
      <c r="T1332" s="12" t="s">
        <v>1402</v>
      </c>
    </row>
    <row r="1333" spans="5:20" ht="12.95" customHeight="1" x14ac:dyDescent="0.2">
      <c r="E1333" s="5" t="s">
        <v>1293</v>
      </c>
      <c r="G1333" s="3" t="s">
        <v>1622</v>
      </c>
      <c r="H1333" s="10" t="s">
        <v>1623</v>
      </c>
      <c r="I1333" s="23">
        <f>+I1306-(I1331*$I$1)</f>
        <v>0</v>
      </c>
      <c r="J1333" s="23">
        <f>+J1306-(J1331*$I$1)</f>
        <v>0</v>
      </c>
      <c r="K1333" s="13" t="s">
        <v>1344</v>
      </c>
      <c r="T1333" s="12" t="s">
        <v>1403</v>
      </c>
    </row>
    <row r="1334" spans="5:20" ht="12.95" customHeight="1" x14ac:dyDescent="0.2">
      <c r="E1334" s="5" t="s">
        <v>1293</v>
      </c>
      <c r="G1334" s="5" t="s">
        <v>1625</v>
      </c>
      <c r="H1334" s="9" t="s">
        <v>1626</v>
      </c>
      <c r="I1334" s="22">
        <v>0</v>
      </c>
      <c r="J1334" s="22">
        <v>0</v>
      </c>
      <c r="K1334" s="12" t="s">
        <v>1345</v>
      </c>
      <c r="T1334" s="12" t="s">
        <v>1404</v>
      </c>
    </row>
    <row r="1335" spans="5:20" ht="12.95" customHeight="1" x14ac:dyDescent="0.2">
      <c r="E1335" s="5" t="s">
        <v>1293</v>
      </c>
      <c r="G1335" s="3" t="s">
        <v>1628</v>
      </c>
      <c r="H1335" s="10" t="s">
        <v>1629</v>
      </c>
      <c r="I1335" s="23">
        <f>+I1333-(I1334*$I$1)</f>
        <v>0</v>
      </c>
      <c r="J1335" s="23">
        <f>+J1333-(J1334*$I$1)</f>
        <v>0</v>
      </c>
      <c r="K1335" s="13" t="s">
        <v>1346</v>
      </c>
      <c r="T1335" s="12" t="s">
        <v>1405</v>
      </c>
    </row>
    <row r="1336" spans="5:20" ht="12.95" customHeight="1" x14ac:dyDescent="0.2">
      <c r="E1336" s="5" t="s">
        <v>1293</v>
      </c>
      <c r="G1336" s="5" t="s">
        <v>1631</v>
      </c>
      <c r="H1336" s="9" t="s">
        <v>1632</v>
      </c>
      <c r="I1336" s="22">
        <v>0</v>
      </c>
      <c r="J1336" s="22">
        <v>0</v>
      </c>
      <c r="K1336" s="12" t="s">
        <v>1347</v>
      </c>
      <c r="T1336" s="12" t="s">
        <v>1406</v>
      </c>
    </row>
    <row r="1337" spans="5:20" ht="12.95" customHeight="1" x14ac:dyDescent="0.2">
      <c r="E1337" s="5" t="s">
        <v>1293</v>
      </c>
      <c r="G1337" s="5" t="s">
        <v>1634</v>
      </c>
      <c r="H1337" s="9" t="s">
        <v>1635</v>
      </c>
      <c r="I1337" s="22">
        <v>0</v>
      </c>
      <c r="J1337" s="22">
        <v>0</v>
      </c>
      <c r="K1337" s="12" t="s">
        <v>1348</v>
      </c>
      <c r="T1337" s="12" t="s">
        <v>1407</v>
      </c>
    </row>
    <row r="1338" spans="5:20" ht="12.95" customHeight="1" x14ac:dyDescent="0.2">
      <c r="E1338" s="5" t="s">
        <v>1293</v>
      </c>
      <c r="G1338" s="3" t="s">
        <v>1637</v>
      </c>
      <c r="H1338" s="10" t="s">
        <v>1638</v>
      </c>
      <c r="I1338" s="23">
        <f>SUM(I1335:I1337)</f>
        <v>0</v>
      </c>
      <c r="J1338" s="23">
        <f>SUM(J1335:J1337)</f>
        <v>0</v>
      </c>
      <c r="K1338" s="13" t="s">
        <v>1349</v>
      </c>
      <c r="T1338" s="12" t="s">
        <v>1408</v>
      </c>
    </row>
    <row r="1339" spans="5:20" ht="12.95" customHeight="1" x14ac:dyDescent="0.2">
      <c r="E1339" s="5" t="s">
        <v>1293</v>
      </c>
      <c r="G1339" s="7" t="s">
        <v>1640</v>
      </c>
      <c r="H1339" s="8" t="s">
        <v>1641</v>
      </c>
      <c r="I1339" s="21"/>
      <c r="J1339" s="21"/>
      <c r="K1339" s="12" t="s">
        <v>1350</v>
      </c>
      <c r="T1339" s="12" t="s">
        <v>1409</v>
      </c>
    </row>
    <row r="1340" spans="5:20" ht="12.95" customHeight="1" x14ac:dyDescent="0.2">
      <c r="E1340" s="5" t="s">
        <v>1293</v>
      </c>
      <c r="G1340" s="5" t="s">
        <v>1643</v>
      </c>
      <c r="H1340" s="9" t="s">
        <v>1644</v>
      </c>
      <c r="I1340" s="22">
        <v>0</v>
      </c>
      <c r="J1340" s="22">
        <v>0</v>
      </c>
      <c r="K1340" s="12" t="s">
        <v>1351</v>
      </c>
      <c r="T1340" s="12" t="s">
        <v>1410</v>
      </c>
    </row>
    <row r="1341" spans="5:20" ht="12.95" customHeight="1" x14ac:dyDescent="0.2">
      <c r="E1341" s="5" t="s">
        <v>1293</v>
      </c>
      <c r="G1341" s="5" t="s">
        <v>1646</v>
      </c>
      <c r="H1341" s="9" t="s">
        <v>1647</v>
      </c>
      <c r="I1341" s="22">
        <v>0</v>
      </c>
      <c r="J1341" s="22">
        <v>0</v>
      </c>
      <c r="K1341" s="12" t="s">
        <v>1352</v>
      </c>
      <c r="T1341" s="12" t="s">
        <v>1411</v>
      </c>
    </row>
    <row r="1342" spans="5:20" ht="12.95" customHeight="1" x14ac:dyDescent="0.2">
      <c r="E1342" s="5" t="s">
        <v>1293</v>
      </c>
      <c r="G1342" s="5" t="s">
        <v>1649</v>
      </c>
      <c r="H1342" s="9" t="s">
        <v>1650</v>
      </c>
      <c r="I1342" s="22">
        <v>0</v>
      </c>
      <c r="J1342" s="22">
        <v>0</v>
      </c>
      <c r="K1342" s="12" t="s">
        <v>1353</v>
      </c>
      <c r="T1342" s="12" t="s">
        <v>1412</v>
      </c>
    </row>
    <row r="1343" spans="5:20" ht="12.95" customHeight="1" x14ac:dyDescent="0.2">
      <c r="E1343" s="5" t="s">
        <v>1293</v>
      </c>
      <c r="G1343" s="5" t="s">
        <v>1652</v>
      </c>
      <c r="H1343" s="9" t="s">
        <v>1653</v>
      </c>
      <c r="I1343" s="22">
        <v>0</v>
      </c>
      <c r="J1343" s="22">
        <v>0</v>
      </c>
      <c r="K1343" s="12" t="s">
        <v>1354</v>
      </c>
      <c r="T1343" s="12" t="s">
        <v>1413</v>
      </c>
    </row>
    <row r="1344" spans="5:20" ht="12.95" customHeight="1" x14ac:dyDescent="0.2">
      <c r="E1344" s="5" t="s">
        <v>1293</v>
      </c>
      <c r="G1344" s="5" t="s">
        <v>1655</v>
      </c>
      <c r="H1344" s="9" t="s">
        <v>1656</v>
      </c>
      <c r="I1344" s="22">
        <v>0</v>
      </c>
      <c r="J1344" s="22">
        <v>0</v>
      </c>
      <c r="K1344" s="12" t="s">
        <v>1355</v>
      </c>
      <c r="T1344" s="12" t="s">
        <v>1414</v>
      </c>
    </row>
    <row r="1345" spans="4:20" ht="12.95" customHeight="1" x14ac:dyDescent="0.2">
      <c r="E1345" s="5" t="s">
        <v>1293</v>
      </c>
      <c r="G1345" s="5" t="s">
        <v>1658</v>
      </c>
      <c r="H1345" s="9" t="s">
        <v>1659</v>
      </c>
      <c r="I1345" s="22">
        <v>0</v>
      </c>
      <c r="J1345" s="22">
        <v>0</v>
      </c>
      <c r="K1345" s="12" t="s">
        <v>1356</v>
      </c>
      <c r="T1345" s="12" t="s">
        <v>1415</v>
      </c>
    </row>
    <row r="1346" spans="4:20" ht="12.95" customHeight="1" x14ac:dyDescent="0.2">
      <c r="E1346" s="5" t="s">
        <v>1293</v>
      </c>
      <c r="G1346" s="5" t="s">
        <v>1661</v>
      </c>
      <c r="H1346" s="9" t="s">
        <v>1662</v>
      </c>
      <c r="I1346" s="22">
        <v>0</v>
      </c>
      <c r="J1346" s="22">
        <v>0</v>
      </c>
      <c r="K1346" s="12" t="s">
        <v>1357</v>
      </c>
      <c r="T1346" s="12" t="s">
        <v>1416</v>
      </c>
    </row>
    <row r="1347" spans="4:20" ht="12.95" customHeight="1" x14ac:dyDescent="0.2">
      <c r="E1347" s="5" t="s">
        <v>1293</v>
      </c>
      <c r="G1347" s="5" t="s">
        <v>1664</v>
      </c>
      <c r="H1347" s="9" t="s">
        <v>1665</v>
      </c>
      <c r="I1347" s="22">
        <v>0</v>
      </c>
      <c r="J1347" s="22">
        <v>0</v>
      </c>
      <c r="K1347" s="12" t="s">
        <v>1358</v>
      </c>
      <c r="T1347" s="12" t="s">
        <v>1417</v>
      </c>
    </row>
    <row r="1348" spans="4:20" ht="12.95" customHeight="1" x14ac:dyDescent="0.2">
      <c r="E1348" s="5" t="s">
        <v>1293</v>
      </c>
      <c r="G1348" s="5" t="s">
        <v>1667</v>
      </c>
      <c r="H1348" s="9" t="s">
        <v>1668</v>
      </c>
      <c r="I1348" s="22">
        <v>0</v>
      </c>
      <c r="J1348" s="22">
        <v>0</v>
      </c>
      <c r="K1348" s="12" t="s">
        <v>1359</v>
      </c>
      <c r="T1348" s="12" t="s">
        <v>1418</v>
      </c>
    </row>
    <row r="1349" spans="4:20" ht="12.95" customHeight="1" x14ac:dyDescent="0.2">
      <c r="E1349" s="5" t="s">
        <v>1293</v>
      </c>
      <c r="G1349" s="3" t="s">
        <v>1670</v>
      </c>
      <c r="H1349" s="10" t="s">
        <v>1671</v>
      </c>
      <c r="I1349" s="23">
        <f>+I1338+SUM(I1340:I1348)</f>
        <v>0</v>
      </c>
      <c r="J1349" s="23">
        <f>+J1338+SUM(J1340:J1348)</f>
        <v>0</v>
      </c>
      <c r="K1349" s="13" t="s">
        <v>1360</v>
      </c>
      <c r="T1349" s="12" t="s">
        <v>1419</v>
      </c>
    </row>
    <row r="1350" spans="4:20" ht="12.95" customHeight="1" x14ac:dyDescent="0.2">
      <c r="D1350" s="5" t="s">
        <v>2984</v>
      </c>
      <c r="E1350" s="5" t="s">
        <v>2985</v>
      </c>
      <c r="F1350" s="18"/>
      <c r="G1350" s="7" t="s">
        <v>4652</v>
      </c>
      <c r="H1350" s="8" t="s">
        <v>4653</v>
      </c>
      <c r="I1350" s="21"/>
      <c r="J1350" s="21"/>
      <c r="K1350" s="12" t="s">
        <v>2986</v>
      </c>
      <c r="T1350" s="12" t="s">
        <v>4625</v>
      </c>
    </row>
    <row r="1351" spans="4:20" ht="12.95" customHeight="1" x14ac:dyDescent="0.2">
      <c r="E1351" s="5" t="s">
        <v>2985</v>
      </c>
      <c r="G1351" s="5" t="s">
        <v>4655</v>
      </c>
      <c r="H1351" s="9" t="s">
        <v>4656</v>
      </c>
      <c r="I1351" s="22">
        <v>0</v>
      </c>
      <c r="J1351" s="22">
        <v>0</v>
      </c>
      <c r="K1351" s="12" t="s">
        <v>2987</v>
      </c>
      <c r="T1351" s="12" t="s">
        <v>4626</v>
      </c>
    </row>
    <row r="1352" spans="4:20" ht="12.95" customHeight="1" x14ac:dyDescent="0.2">
      <c r="E1352" s="5" t="s">
        <v>2985</v>
      </c>
      <c r="G1352" s="5" t="s">
        <v>4658</v>
      </c>
      <c r="H1352" s="9" t="s">
        <v>4659</v>
      </c>
      <c r="I1352" s="22">
        <v>0</v>
      </c>
      <c r="J1352" s="22">
        <v>0</v>
      </c>
      <c r="K1352" s="12" t="s">
        <v>2988</v>
      </c>
      <c r="T1352" s="12" t="s">
        <v>4627</v>
      </c>
    </row>
    <row r="1353" spans="4:20" ht="12.95" customHeight="1" x14ac:dyDescent="0.2">
      <c r="E1353" s="5" t="s">
        <v>2985</v>
      </c>
      <c r="G1353" s="5" t="s">
        <v>4661</v>
      </c>
      <c r="H1353" s="9" t="s">
        <v>4662</v>
      </c>
      <c r="I1353" s="22">
        <v>0</v>
      </c>
      <c r="J1353" s="22">
        <v>0</v>
      </c>
      <c r="K1353" s="12" t="s">
        <v>2989</v>
      </c>
      <c r="T1353" s="12" t="s">
        <v>4628</v>
      </c>
    </row>
    <row r="1354" spans="4:20" ht="12.95" customHeight="1" x14ac:dyDescent="0.2">
      <c r="E1354" s="5" t="s">
        <v>2985</v>
      </c>
      <c r="G1354" s="5" t="s">
        <v>4664</v>
      </c>
      <c r="H1354" s="9" t="s">
        <v>4665</v>
      </c>
      <c r="I1354" s="22">
        <v>0</v>
      </c>
      <c r="J1354" s="22">
        <v>0</v>
      </c>
      <c r="K1354" s="12" t="s">
        <v>2990</v>
      </c>
      <c r="T1354" s="12" t="s">
        <v>4629</v>
      </c>
    </row>
    <row r="1355" spans="4:20" ht="12.95" customHeight="1" x14ac:dyDescent="0.2">
      <c r="E1355" s="5" t="s">
        <v>2985</v>
      </c>
      <c r="G1355" s="5" t="s">
        <v>4667</v>
      </c>
      <c r="H1355" s="9" t="s">
        <v>4668</v>
      </c>
      <c r="I1355" s="22">
        <v>0</v>
      </c>
      <c r="J1355" s="22">
        <v>0</v>
      </c>
      <c r="K1355" s="12" t="s">
        <v>2991</v>
      </c>
      <c r="T1355" s="12" t="s">
        <v>4630</v>
      </c>
    </row>
    <row r="1356" spans="4:20" ht="12.95" customHeight="1" x14ac:dyDescent="0.2">
      <c r="E1356" s="5" t="s">
        <v>2985</v>
      </c>
      <c r="G1356" s="5" t="s">
        <v>4670</v>
      </c>
      <c r="H1356" s="9" t="s">
        <v>4671</v>
      </c>
      <c r="I1356" s="22">
        <v>0</v>
      </c>
      <c r="J1356" s="22">
        <v>0</v>
      </c>
      <c r="K1356" s="12" t="s">
        <v>2992</v>
      </c>
      <c r="T1356" s="12" t="s">
        <v>4631</v>
      </c>
    </row>
    <row r="1357" spans="4:20" ht="12.95" customHeight="1" x14ac:dyDescent="0.2">
      <c r="E1357" s="5" t="s">
        <v>2985</v>
      </c>
      <c r="G1357" s="5" t="s">
        <v>4673</v>
      </c>
      <c r="H1357" s="9" t="s">
        <v>4674</v>
      </c>
      <c r="I1357" s="22">
        <v>0</v>
      </c>
      <c r="J1357" s="22">
        <v>0</v>
      </c>
      <c r="K1357" s="12" t="s">
        <v>2993</v>
      </c>
      <c r="T1357" s="12" t="s">
        <v>4632</v>
      </c>
    </row>
    <row r="1358" spans="4:20" ht="12.95" customHeight="1" x14ac:dyDescent="0.2">
      <c r="E1358" s="5" t="s">
        <v>2985</v>
      </c>
      <c r="G1358" s="5" t="s">
        <v>4676</v>
      </c>
      <c r="H1358" s="9" t="s">
        <v>4677</v>
      </c>
      <c r="I1358" s="22">
        <v>0</v>
      </c>
      <c r="J1358" s="22">
        <v>0</v>
      </c>
      <c r="K1358" s="12" t="s">
        <v>2994</v>
      </c>
      <c r="T1358" s="12" t="s">
        <v>1361</v>
      </c>
    </row>
    <row r="1359" spans="4:20" ht="12.95" customHeight="1" x14ac:dyDescent="0.2">
      <c r="E1359" s="5" t="s">
        <v>2985</v>
      </c>
      <c r="G1359" s="5" t="s">
        <v>4679</v>
      </c>
      <c r="H1359" s="9" t="s">
        <v>4680</v>
      </c>
      <c r="I1359" s="22">
        <v>0</v>
      </c>
      <c r="J1359" s="22">
        <v>0</v>
      </c>
      <c r="K1359" s="12" t="s">
        <v>2995</v>
      </c>
      <c r="T1359" s="12" t="s">
        <v>1362</v>
      </c>
    </row>
    <row r="1360" spans="4:20" ht="12.95" customHeight="1" x14ac:dyDescent="0.2">
      <c r="E1360" s="5" t="s">
        <v>2985</v>
      </c>
      <c r="G1360" s="5" t="s">
        <v>4682</v>
      </c>
      <c r="H1360" s="9" t="s">
        <v>4683</v>
      </c>
      <c r="I1360" s="22">
        <v>0</v>
      </c>
      <c r="J1360" s="22">
        <v>0</v>
      </c>
      <c r="K1360" s="12" t="s">
        <v>2996</v>
      </c>
      <c r="T1360" s="12" t="s">
        <v>1363</v>
      </c>
    </row>
    <row r="1361" spans="5:20" ht="12.95" customHeight="1" x14ac:dyDescent="0.2">
      <c r="E1361" s="5" t="s">
        <v>2985</v>
      </c>
      <c r="G1361" s="5" t="s">
        <v>4685</v>
      </c>
      <c r="H1361" s="9" t="s">
        <v>4686</v>
      </c>
      <c r="I1361" s="22">
        <v>0</v>
      </c>
      <c r="J1361" s="22">
        <v>0</v>
      </c>
      <c r="K1361" s="12" t="s">
        <v>2997</v>
      </c>
      <c r="T1361" s="12" t="s">
        <v>1364</v>
      </c>
    </row>
    <row r="1362" spans="5:20" ht="12.95" customHeight="1" x14ac:dyDescent="0.2">
      <c r="E1362" s="5" t="s">
        <v>2985</v>
      </c>
      <c r="G1362" s="5" t="s">
        <v>4688</v>
      </c>
      <c r="H1362" s="9" t="s">
        <v>4689</v>
      </c>
      <c r="I1362" s="22">
        <v>0</v>
      </c>
      <c r="J1362" s="22">
        <v>0</v>
      </c>
      <c r="K1362" s="12" t="s">
        <v>2998</v>
      </c>
      <c r="T1362" s="12" t="s">
        <v>1365</v>
      </c>
    </row>
    <row r="1363" spans="5:20" ht="12.95" customHeight="1" x14ac:dyDescent="0.2">
      <c r="E1363" s="5" t="s">
        <v>2985</v>
      </c>
      <c r="G1363" s="5" t="s">
        <v>4691</v>
      </c>
      <c r="H1363" s="9" t="s">
        <v>4692</v>
      </c>
      <c r="I1363" s="22">
        <v>0</v>
      </c>
      <c r="J1363" s="22">
        <v>0</v>
      </c>
      <c r="K1363" s="12" t="s">
        <v>2999</v>
      </c>
      <c r="T1363" s="12" t="s">
        <v>1366</v>
      </c>
    </row>
    <row r="1364" spans="5:20" ht="12.95" customHeight="1" x14ac:dyDescent="0.2">
      <c r="E1364" s="5" t="s">
        <v>2985</v>
      </c>
      <c r="G1364" s="5" t="s">
        <v>4694</v>
      </c>
      <c r="H1364" s="9" t="s">
        <v>4695</v>
      </c>
      <c r="I1364" s="22">
        <v>0</v>
      </c>
      <c r="J1364" s="22">
        <v>0</v>
      </c>
      <c r="K1364" s="12" t="s">
        <v>3000</v>
      </c>
      <c r="T1364" s="12" t="s">
        <v>1367</v>
      </c>
    </row>
    <row r="1365" spans="5:20" ht="12.95" customHeight="1" x14ac:dyDescent="0.2">
      <c r="E1365" s="5" t="s">
        <v>2985</v>
      </c>
      <c r="G1365" s="3" t="s">
        <v>4697</v>
      </c>
      <c r="H1365" s="10" t="s">
        <v>4698</v>
      </c>
      <c r="I1365" s="23">
        <f>SUM(I1351:I1364)</f>
        <v>0</v>
      </c>
      <c r="J1365" s="23">
        <f>SUM(J1351:J1364)</f>
        <v>0</v>
      </c>
      <c r="K1365" s="13" t="s">
        <v>3001</v>
      </c>
      <c r="T1365" s="12" t="s">
        <v>1368</v>
      </c>
    </row>
    <row r="1366" spans="5:20" ht="12.95" customHeight="1" x14ac:dyDescent="0.2">
      <c r="E1366" s="5" t="s">
        <v>2985</v>
      </c>
      <c r="G1366" s="5" t="s">
        <v>4700</v>
      </c>
      <c r="H1366" s="9" t="s">
        <v>4701</v>
      </c>
      <c r="I1366" s="22">
        <v>0</v>
      </c>
      <c r="J1366" s="22">
        <v>0</v>
      </c>
      <c r="K1366" s="12" t="s">
        <v>3002</v>
      </c>
      <c r="T1366" s="12" t="s">
        <v>1369</v>
      </c>
    </row>
    <row r="1367" spans="5:20" ht="12.95" customHeight="1" x14ac:dyDescent="0.2">
      <c r="E1367" s="5" t="s">
        <v>2985</v>
      </c>
      <c r="G1367" s="3" t="s">
        <v>4703</v>
      </c>
      <c r="H1367" s="10" t="s">
        <v>4704</v>
      </c>
      <c r="I1367" s="23">
        <f>+I1365-(I1366*$I$1)</f>
        <v>0</v>
      </c>
      <c r="J1367" s="23">
        <f>+J1365-(J1366*$I$1)</f>
        <v>0</v>
      </c>
      <c r="K1367" s="13" t="s">
        <v>3003</v>
      </c>
      <c r="T1367" s="12" t="s">
        <v>1370</v>
      </c>
    </row>
    <row r="1368" spans="5:20" ht="12.95" customHeight="1" x14ac:dyDescent="0.2">
      <c r="E1368" s="5" t="s">
        <v>2985</v>
      </c>
      <c r="G1368" s="7" t="s">
        <v>4706</v>
      </c>
      <c r="H1368" s="8" t="s">
        <v>4707</v>
      </c>
      <c r="I1368" s="21"/>
      <c r="J1368" s="21"/>
      <c r="K1368" s="12" t="s">
        <v>3004</v>
      </c>
      <c r="T1368" s="12" t="s">
        <v>1371</v>
      </c>
    </row>
    <row r="1369" spans="5:20" ht="12.95" customHeight="1" x14ac:dyDescent="0.2">
      <c r="E1369" s="5" t="s">
        <v>2985</v>
      </c>
      <c r="G1369" s="5" t="s">
        <v>4709</v>
      </c>
      <c r="H1369" s="9" t="s">
        <v>4710</v>
      </c>
      <c r="I1369" s="22">
        <v>0</v>
      </c>
      <c r="J1369" s="22">
        <v>0</v>
      </c>
      <c r="K1369" s="12" t="s">
        <v>3005</v>
      </c>
      <c r="T1369" s="12" t="s">
        <v>1372</v>
      </c>
    </row>
    <row r="1370" spans="5:20" ht="12.95" customHeight="1" x14ac:dyDescent="0.2">
      <c r="E1370" s="5" t="s">
        <v>2985</v>
      </c>
      <c r="G1370" s="5" t="s">
        <v>4712</v>
      </c>
      <c r="H1370" s="9" t="s">
        <v>1533</v>
      </c>
      <c r="I1370" s="22">
        <v>0</v>
      </c>
      <c r="J1370" s="22">
        <v>0</v>
      </c>
      <c r="K1370" s="12" t="s">
        <v>3006</v>
      </c>
      <c r="T1370" s="12" t="s">
        <v>1373</v>
      </c>
    </row>
    <row r="1371" spans="5:20" ht="12.95" customHeight="1" x14ac:dyDescent="0.2">
      <c r="E1371" s="5" t="s">
        <v>2985</v>
      </c>
      <c r="G1371" s="5" t="s">
        <v>1535</v>
      </c>
      <c r="H1371" s="9" t="s">
        <v>1536</v>
      </c>
      <c r="I1371" s="22">
        <v>0</v>
      </c>
      <c r="J1371" s="22">
        <v>0</v>
      </c>
      <c r="K1371" s="12" t="s">
        <v>3007</v>
      </c>
      <c r="T1371" s="12" t="s">
        <v>1374</v>
      </c>
    </row>
    <row r="1372" spans="5:20" ht="12.95" customHeight="1" x14ac:dyDescent="0.2">
      <c r="E1372" s="5" t="s">
        <v>2985</v>
      </c>
      <c r="G1372" s="3" t="s">
        <v>1538</v>
      </c>
      <c r="H1372" s="10" t="s">
        <v>1539</v>
      </c>
      <c r="I1372" s="23">
        <f>SUM(I1369:I1371)</f>
        <v>0</v>
      </c>
      <c r="J1372" s="23">
        <f>SUM(J1369:J1371)</f>
        <v>0</v>
      </c>
      <c r="K1372" s="13" t="s">
        <v>3008</v>
      </c>
      <c r="T1372" s="12" t="s">
        <v>1375</v>
      </c>
    </row>
    <row r="1373" spans="5:20" ht="12.95" customHeight="1" x14ac:dyDescent="0.2">
      <c r="E1373" s="5" t="s">
        <v>2985</v>
      </c>
      <c r="G1373" s="3" t="s">
        <v>1541</v>
      </c>
      <c r="H1373" s="10" t="s">
        <v>1542</v>
      </c>
      <c r="I1373" s="23">
        <f>+I1367+I1372</f>
        <v>0</v>
      </c>
      <c r="J1373" s="23">
        <f>+J1367+J1372</f>
        <v>0</v>
      </c>
      <c r="K1373" s="13" t="s">
        <v>3009</v>
      </c>
      <c r="T1373" s="12" t="s">
        <v>1376</v>
      </c>
    </row>
    <row r="1374" spans="5:20" ht="12.95" customHeight="1" x14ac:dyDescent="0.2">
      <c r="E1374" s="5" t="s">
        <v>2985</v>
      </c>
      <c r="G1374" s="7" t="s">
        <v>1544</v>
      </c>
      <c r="H1374" s="8" t="s">
        <v>1545</v>
      </c>
      <c r="I1374" s="21"/>
      <c r="J1374" s="21"/>
      <c r="K1374" s="12" t="s">
        <v>3010</v>
      </c>
      <c r="T1374" s="12" t="s">
        <v>1377</v>
      </c>
    </row>
    <row r="1375" spans="5:20" ht="12.95" customHeight="1" x14ac:dyDescent="0.2">
      <c r="E1375" s="5" t="s">
        <v>2985</v>
      </c>
      <c r="G1375" s="5" t="s">
        <v>1547</v>
      </c>
      <c r="H1375" s="9" t="s">
        <v>1548</v>
      </c>
      <c r="I1375" s="22">
        <v>0</v>
      </c>
      <c r="J1375" s="22">
        <v>0</v>
      </c>
      <c r="K1375" s="12" t="s">
        <v>3011</v>
      </c>
      <c r="T1375" s="12" t="s">
        <v>1378</v>
      </c>
    </row>
    <row r="1376" spans="5:20" ht="12.95" customHeight="1" x14ac:dyDescent="0.2">
      <c r="E1376" s="5" t="s">
        <v>2985</v>
      </c>
      <c r="G1376" s="5" t="s">
        <v>1550</v>
      </c>
      <c r="H1376" s="9" t="s">
        <v>1551</v>
      </c>
      <c r="I1376" s="22">
        <v>0</v>
      </c>
      <c r="J1376" s="22">
        <v>0</v>
      </c>
      <c r="K1376" s="12" t="s">
        <v>3012</v>
      </c>
      <c r="T1376" s="12" t="s">
        <v>1379</v>
      </c>
    </row>
    <row r="1377" spans="5:20" ht="12.95" customHeight="1" x14ac:dyDescent="0.2">
      <c r="E1377" s="5" t="s">
        <v>2985</v>
      </c>
      <c r="G1377" s="5" t="s">
        <v>1553</v>
      </c>
      <c r="H1377" s="9" t="s">
        <v>1554</v>
      </c>
      <c r="I1377" s="22">
        <v>0</v>
      </c>
      <c r="J1377" s="22">
        <v>0</v>
      </c>
      <c r="K1377" s="12" t="s">
        <v>3013</v>
      </c>
      <c r="T1377" s="12" t="s">
        <v>1380</v>
      </c>
    </row>
    <row r="1378" spans="5:20" ht="12.95" customHeight="1" x14ac:dyDescent="0.2">
      <c r="E1378" s="5" t="s">
        <v>2985</v>
      </c>
      <c r="G1378" s="5" t="s">
        <v>1556</v>
      </c>
      <c r="H1378" s="9" t="s">
        <v>1557</v>
      </c>
      <c r="I1378" s="22">
        <v>0</v>
      </c>
      <c r="J1378" s="22">
        <v>0</v>
      </c>
      <c r="K1378" s="12" t="s">
        <v>3014</v>
      </c>
      <c r="T1378" s="12" t="s">
        <v>1381</v>
      </c>
    </row>
    <row r="1379" spans="5:20" ht="12.95" customHeight="1" x14ac:dyDescent="0.2">
      <c r="E1379" s="5" t="s">
        <v>2985</v>
      </c>
      <c r="G1379" s="5" t="s">
        <v>1559</v>
      </c>
      <c r="H1379" s="9" t="s">
        <v>1560</v>
      </c>
      <c r="I1379" s="22">
        <v>0</v>
      </c>
      <c r="J1379" s="22">
        <v>0</v>
      </c>
      <c r="K1379" s="12" t="s">
        <v>3015</v>
      </c>
      <c r="T1379" s="12" t="s">
        <v>1382</v>
      </c>
    </row>
    <row r="1380" spans="5:20" ht="12.95" customHeight="1" x14ac:dyDescent="0.2">
      <c r="E1380" s="5" t="s">
        <v>2985</v>
      </c>
      <c r="G1380" s="5" t="s">
        <v>1562</v>
      </c>
      <c r="H1380" s="9" t="s">
        <v>1563</v>
      </c>
      <c r="I1380" s="22">
        <v>0</v>
      </c>
      <c r="J1380" s="22">
        <v>0</v>
      </c>
      <c r="K1380" s="12" t="s">
        <v>3016</v>
      </c>
      <c r="T1380" s="12" t="s">
        <v>1383</v>
      </c>
    </row>
    <row r="1381" spans="5:20" ht="12.95" customHeight="1" x14ac:dyDescent="0.2">
      <c r="E1381" s="5" t="s">
        <v>2985</v>
      </c>
      <c r="G1381" s="5" t="s">
        <v>1565</v>
      </c>
      <c r="H1381" s="9" t="s">
        <v>1566</v>
      </c>
      <c r="I1381" s="22">
        <v>0</v>
      </c>
      <c r="J1381" s="22">
        <v>0</v>
      </c>
      <c r="K1381" s="12" t="s">
        <v>3017</v>
      </c>
      <c r="T1381" s="12" t="s">
        <v>1384</v>
      </c>
    </row>
    <row r="1382" spans="5:20" ht="12.95" customHeight="1" x14ac:dyDescent="0.2">
      <c r="E1382" s="5" t="s">
        <v>2985</v>
      </c>
      <c r="G1382" s="5" t="s">
        <v>1568</v>
      </c>
      <c r="H1382" s="9" t="s">
        <v>1569</v>
      </c>
      <c r="I1382" s="22">
        <v>0</v>
      </c>
      <c r="J1382" s="22">
        <v>0</v>
      </c>
      <c r="K1382" s="12" t="s">
        <v>3018</v>
      </c>
      <c r="T1382" s="12" t="s">
        <v>1385</v>
      </c>
    </row>
    <row r="1383" spans="5:20" ht="12.95" customHeight="1" x14ac:dyDescent="0.2">
      <c r="E1383" s="5" t="s">
        <v>2985</v>
      </c>
      <c r="G1383" s="5" t="s">
        <v>1571</v>
      </c>
      <c r="H1383" s="9" t="s">
        <v>1572</v>
      </c>
      <c r="I1383" s="22">
        <v>0</v>
      </c>
      <c r="J1383" s="22">
        <v>0</v>
      </c>
      <c r="K1383" s="12" t="s">
        <v>3019</v>
      </c>
      <c r="T1383" s="12" t="s">
        <v>1386</v>
      </c>
    </row>
    <row r="1384" spans="5:20" ht="12.95" customHeight="1" x14ac:dyDescent="0.2">
      <c r="E1384" s="5" t="s">
        <v>2985</v>
      </c>
      <c r="G1384" s="5" t="s">
        <v>1574</v>
      </c>
      <c r="H1384" s="9" t="s">
        <v>1575</v>
      </c>
      <c r="I1384" s="22">
        <v>0</v>
      </c>
      <c r="J1384" s="22">
        <v>0</v>
      </c>
      <c r="K1384" s="12" t="s">
        <v>3020</v>
      </c>
      <c r="T1384" s="12" t="s">
        <v>1387</v>
      </c>
    </row>
    <row r="1385" spans="5:20" ht="12.95" customHeight="1" x14ac:dyDescent="0.2">
      <c r="E1385" s="5" t="s">
        <v>2985</v>
      </c>
      <c r="G1385" s="5" t="s">
        <v>1577</v>
      </c>
      <c r="H1385" s="9" t="s">
        <v>1578</v>
      </c>
      <c r="I1385" s="22">
        <v>0</v>
      </c>
      <c r="J1385" s="22">
        <v>0</v>
      </c>
      <c r="K1385" s="12" t="s">
        <v>3021</v>
      </c>
      <c r="T1385" s="12" t="s">
        <v>1388</v>
      </c>
    </row>
    <row r="1386" spans="5:20" ht="12.95" customHeight="1" x14ac:dyDescent="0.2">
      <c r="E1386" s="5" t="s">
        <v>2985</v>
      </c>
      <c r="G1386" s="5" t="s">
        <v>1580</v>
      </c>
      <c r="H1386" s="9" t="s">
        <v>1581</v>
      </c>
      <c r="I1386" s="22">
        <v>0</v>
      </c>
      <c r="J1386" s="22">
        <v>0</v>
      </c>
      <c r="K1386" s="12" t="s">
        <v>3022</v>
      </c>
      <c r="T1386" s="12" t="s">
        <v>1389</v>
      </c>
    </row>
    <row r="1387" spans="5:20" ht="12.95" customHeight="1" x14ac:dyDescent="0.2">
      <c r="E1387" s="5" t="s">
        <v>2985</v>
      </c>
      <c r="G1387" s="5" t="s">
        <v>1583</v>
      </c>
      <c r="H1387" s="9" t="s">
        <v>1584</v>
      </c>
      <c r="I1387" s="22">
        <v>0</v>
      </c>
      <c r="J1387" s="22">
        <v>0</v>
      </c>
      <c r="K1387" s="12" t="s">
        <v>3023</v>
      </c>
      <c r="T1387" s="12" t="s">
        <v>1390</v>
      </c>
    </row>
    <row r="1388" spans="5:20" ht="12.95" customHeight="1" x14ac:dyDescent="0.2">
      <c r="E1388" s="5" t="s">
        <v>2985</v>
      </c>
      <c r="G1388" s="5" t="s">
        <v>1586</v>
      </c>
      <c r="H1388" s="9" t="s">
        <v>1587</v>
      </c>
      <c r="I1388" s="22">
        <v>0</v>
      </c>
      <c r="J1388" s="22">
        <v>0</v>
      </c>
      <c r="K1388" s="12" t="s">
        <v>3024</v>
      </c>
      <c r="T1388" s="12" t="s">
        <v>1391</v>
      </c>
    </row>
    <row r="1389" spans="5:20" ht="12.95" customHeight="1" x14ac:dyDescent="0.2">
      <c r="E1389" s="5" t="s">
        <v>2985</v>
      </c>
      <c r="G1389" s="5" t="s">
        <v>1589</v>
      </c>
      <c r="H1389" s="9" t="s">
        <v>1590</v>
      </c>
      <c r="I1389" s="22">
        <v>0</v>
      </c>
      <c r="J1389" s="22">
        <v>0</v>
      </c>
      <c r="K1389" s="12" t="s">
        <v>3025</v>
      </c>
      <c r="T1389" s="12" t="s">
        <v>1392</v>
      </c>
    </row>
    <row r="1390" spans="5:20" ht="12.95" customHeight="1" x14ac:dyDescent="0.2">
      <c r="E1390" s="5" t="s">
        <v>2985</v>
      </c>
      <c r="G1390" s="5" t="s">
        <v>1592</v>
      </c>
      <c r="H1390" s="9" t="s">
        <v>1593</v>
      </c>
      <c r="I1390" s="22">
        <v>0</v>
      </c>
      <c r="J1390" s="22">
        <v>0</v>
      </c>
      <c r="K1390" s="12" t="s">
        <v>3026</v>
      </c>
      <c r="T1390" s="12" t="s">
        <v>1393</v>
      </c>
    </row>
    <row r="1391" spans="5:20" ht="12.95" customHeight="1" x14ac:dyDescent="0.2">
      <c r="E1391" s="5" t="s">
        <v>2985</v>
      </c>
      <c r="G1391" s="5" t="s">
        <v>1595</v>
      </c>
      <c r="H1391" s="9" t="s">
        <v>1596</v>
      </c>
      <c r="I1391" s="22">
        <v>0</v>
      </c>
      <c r="J1391" s="22">
        <v>0</v>
      </c>
      <c r="K1391" s="12" t="s">
        <v>3027</v>
      </c>
      <c r="T1391" s="12" t="s">
        <v>1394</v>
      </c>
    </row>
    <row r="1392" spans="5:20" ht="12.95" customHeight="1" x14ac:dyDescent="0.2">
      <c r="E1392" s="5" t="s">
        <v>2985</v>
      </c>
      <c r="G1392" s="3" t="s">
        <v>1598</v>
      </c>
      <c r="H1392" s="10" t="s">
        <v>1599</v>
      </c>
      <c r="I1392" s="23">
        <f>SUM(I1375:I1391)</f>
        <v>0</v>
      </c>
      <c r="J1392" s="23">
        <f>SUM(J1375:J1391)</f>
        <v>0</v>
      </c>
      <c r="K1392" s="13" t="s">
        <v>3028</v>
      </c>
      <c r="T1392" s="12" t="s">
        <v>1395</v>
      </c>
    </row>
    <row r="1393" spans="5:20" ht="12.95" customHeight="1" x14ac:dyDescent="0.2">
      <c r="E1393" s="5" t="s">
        <v>2985</v>
      </c>
      <c r="G1393" s="7" t="s">
        <v>1601</v>
      </c>
      <c r="H1393" s="8" t="s">
        <v>1602</v>
      </c>
      <c r="I1393" s="21"/>
      <c r="J1393" s="21"/>
      <c r="K1393" s="12" t="s">
        <v>3029</v>
      </c>
      <c r="T1393" s="12" t="s">
        <v>1396</v>
      </c>
    </row>
    <row r="1394" spans="5:20" ht="12.95" customHeight="1" x14ac:dyDescent="0.2">
      <c r="E1394" s="5" t="s">
        <v>2985</v>
      </c>
      <c r="G1394" s="5" t="s">
        <v>1604</v>
      </c>
      <c r="H1394" s="9" t="s">
        <v>1605</v>
      </c>
      <c r="I1394" s="22">
        <v>0</v>
      </c>
      <c r="J1394" s="22">
        <v>0</v>
      </c>
      <c r="K1394" s="12" t="s">
        <v>3030</v>
      </c>
      <c r="T1394" s="12" t="s">
        <v>1397</v>
      </c>
    </row>
    <row r="1395" spans="5:20" ht="12.95" customHeight="1" x14ac:dyDescent="0.2">
      <c r="E1395" s="5" t="s">
        <v>2985</v>
      </c>
      <c r="G1395" s="5" t="s">
        <v>1607</v>
      </c>
      <c r="H1395" s="9" t="s">
        <v>1608</v>
      </c>
      <c r="I1395" s="22">
        <v>0</v>
      </c>
      <c r="J1395" s="22">
        <v>0</v>
      </c>
      <c r="K1395" s="12" t="s">
        <v>3031</v>
      </c>
      <c r="T1395" s="12" t="s">
        <v>1398</v>
      </c>
    </row>
    <row r="1396" spans="5:20" ht="12.95" customHeight="1" x14ac:dyDescent="0.2">
      <c r="E1396" s="5" t="s">
        <v>2985</v>
      </c>
      <c r="G1396" s="5" t="s">
        <v>1610</v>
      </c>
      <c r="H1396" s="9" t="s">
        <v>1611</v>
      </c>
      <c r="I1396" s="22">
        <v>0</v>
      </c>
      <c r="J1396" s="22">
        <v>0</v>
      </c>
      <c r="K1396" s="12" t="s">
        <v>3032</v>
      </c>
      <c r="T1396" s="12" t="s">
        <v>1399</v>
      </c>
    </row>
    <row r="1397" spans="5:20" ht="12.95" customHeight="1" x14ac:dyDescent="0.2">
      <c r="E1397" s="5" t="s">
        <v>2985</v>
      </c>
      <c r="G1397" s="3" t="s">
        <v>1613</v>
      </c>
      <c r="H1397" s="10" t="s">
        <v>1614</v>
      </c>
      <c r="I1397" s="23">
        <f>SUM(I1394:I1396)</f>
        <v>0</v>
      </c>
      <c r="J1397" s="23">
        <f>SUM(J1394:J1396)</f>
        <v>0</v>
      </c>
      <c r="K1397" s="13" t="s">
        <v>3033</v>
      </c>
      <c r="T1397" s="12" t="s">
        <v>1400</v>
      </c>
    </row>
    <row r="1398" spans="5:20" ht="12.95" customHeight="1" x14ac:dyDescent="0.2">
      <c r="E1398" s="5" t="s">
        <v>2985</v>
      </c>
      <c r="G1398" s="3" t="s">
        <v>1616</v>
      </c>
      <c r="H1398" s="10" t="s">
        <v>1617</v>
      </c>
      <c r="I1398" s="23">
        <f>+I1392+I1397</f>
        <v>0</v>
      </c>
      <c r="J1398" s="23">
        <f>+J1392+J1397</f>
        <v>0</v>
      </c>
      <c r="K1398" s="13" t="s">
        <v>3034</v>
      </c>
      <c r="T1398" s="12" t="s">
        <v>1401</v>
      </c>
    </row>
    <row r="1399" spans="5:20" ht="12.95" customHeight="1" x14ac:dyDescent="0.2">
      <c r="E1399" s="5" t="s">
        <v>2985</v>
      </c>
      <c r="G1399" s="7" t="s">
        <v>1619</v>
      </c>
      <c r="H1399" s="8" t="s">
        <v>1620</v>
      </c>
      <c r="I1399" s="21"/>
      <c r="J1399" s="21"/>
      <c r="K1399" s="12" t="s">
        <v>3035</v>
      </c>
      <c r="T1399" s="12" t="s">
        <v>1402</v>
      </c>
    </row>
    <row r="1400" spans="5:20" ht="12.95" customHeight="1" x14ac:dyDescent="0.2">
      <c r="E1400" s="5" t="s">
        <v>2985</v>
      </c>
      <c r="G1400" s="3" t="s">
        <v>1622</v>
      </c>
      <c r="H1400" s="10" t="s">
        <v>1623</v>
      </c>
      <c r="I1400" s="23">
        <f>+I1373-(I1398*$I$1)</f>
        <v>0</v>
      </c>
      <c r="J1400" s="23">
        <f>+J1373-(J1398*$I$1)</f>
        <v>0</v>
      </c>
      <c r="K1400" s="13" t="s">
        <v>3036</v>
      </c>
      <c r="T1400" s="12" t="s">
        <v>1403</v>
      </c>
    </row>
    <row r="1401" spans="5:20" ht="12.95" customHeight="1" x14ac:dyDescent="0.2">
      <c r="E1401" s="5" t="s">
        <v>2985</v>
      </c>
      <c r="G1401" s="5" t="s">
        <v>1625</v>
      </c>
      <c r="H1401" s="9" t="s">
        <v>1626</v>
      </c>
      <c r="I1401" s="22">
        <v>0</v>
      </c>
      <c r="J1401" s="22">
        <v>0</v>
      </c>
      <c r="K1401" s="12" t="s">
        <v>3037</v>
      </c>
      <c r="T1401" s="12" t="s">
        <v>1404</v>
      </c>
    </row>
    <row r="1402" spans="5:20" ht="12.95" customHeight="1" x14ac:dyDescent="0.2">
      <c r="E1402" s="5" t="s">
        <v>2985</v>
      </c>
      <c r="G1402" s="3" t="s">
        <v>1628</v>
      </c>
      <c r="H1402" s="10" t="s">
        <v>1629</v>
      </c>
      <c r="I1402" s="23">
        <f>+I1400-(I1401*$I$1)</f>
        <v>0</v>
      </c>
      <c r="J1402" s="23">
        <f>+J1400-(J1401*$I$1)</f>
        <v>0</v>
      </c>
      <c r="K1402" s="13" t="s">
        <v>3038</v>
      </c>
      <c r="T1402" s="12" t="s">
        <v>1405</v>
      </c>
    </row>
    <row r="1403" spans="5:20" ht="12.95" customHeight="1" x14ac:dyDescent="0.2">
      <c r="E1403" s="5" t="s">
        <v>2985</v>
      </c>
      <c r="G1403" s="5" t="s">
        <v>1631</v>
      </c>
      <c r="H1403" s="9" t="s">
        <v>1632</v>
      </c>
      <c r="I1403" s="22">
        <v>0</v>
      </c>
      <c r="J1403" s="22">
        <v>0</v>
      </c>
      <c r="K1403" s="12" t="s">
        <v>3039</v>
      </c>
      <c r="T1403" s="12" t="s">
        <v>1406</v>
      </c>
    </row>
    <row r="1404" spans="5:20" ht="12.95" customHeight="1" x14ac:dyDescent="0.2">
      <c r="E1404" s="5" t="s">
        <v>2985</v>
      </c>
      <c r="G1404" s="5" t="s">
        <v>1634</v>
      </c>
      <c r="H1404" s="9" t="s">
        <v>1635</v>
      </c>
      <c r="I1404" s="22">
        <v>0</v>
      </c>
      <c r="J1404" s="22">
        <v>0</v>
      </c>
      <c r="K1404" s="12" t="s">
        <v>3040</v>
      </c>
      <c r="T1404" s="12" t="s">
        <v>1407</v>
      </c>
    </row>
    <row r="1405" spans="5:20" ht="12.95" customHeight="1" x14ac:dyDescent="0.2">
      <c r="E1405" s="5" t="s">
        <v>2985</v>
      </c>
      <c r="G1405" s="3" t="s">
        <v>1637</v>
      </c>
      <c r="H1405" s="10" t="s">
        <v>1638</v>
      </c>
      <c r="I1405" s="23">
        <f>SUM(I1402:I1404)</f>
        <v>0</v>
      </c>
      <c r="J1405" s="23">
        <f>SUM(J1402:J1404)</f>
        <v>0</v>
      </c>
      <c r="K1405" s="13" t="s">
        <v>3041</v>
      </c>
      <c r="T1405" s="12" t="s">
        <v>1408</v>
      </c>
    </row>
    <row r="1406" spans="5:20" ht="12.95" customHeight="1" x14ac:dyDescent="0.2">
      <c r="E1406" s="5" t="s">
        <v>2985</v>
      </c>
      <c r="G1406" s="7" t="s">
        <v>1640</v>
      </c>
      <c r="H1406" s="8" t="s">
        <v>1641</v>
      </c>
      <c r="I1406" s="21"/>
      <c r="J1406" s="21"/>
      <c r="K1406" s="12" t="s">
        <v>3042</v>
      </c>
      <c r="T1406" s="12" t="s">
        <v>1409</v>
      </c>
    </row>
    <row r="1407" spans="5:20" ht="12.95" customHeight="1" x14ac:dyDescent="0.2">
      <c r="E1407" s="5" t="s">
        <v>2985</v>
      </c>
      <c r="G1407" s="5" t="s">
        <v>1643</v>
      </c>
      <c r="H1407" s="9" t="s">
        <v>1644</v>
      </c>
      <c r="I1407" s="22">
        <v>0</v>
      </c>
      <c r="J1407" s="22">
        <v>0</v>
      </c>
      <c r="K1407" s="12" t="s">
        <v>3043</v>
      </c>
      <c r="T1407" s="12" t="s">
        <v>1410</v>
      </c>
    </row>
    <row r="1408" spans="5:20" ht="12.95" customHeight="1" x14ac:dyDescent="0.2">
      <c r="E1408" s="5" t="s">
        <v>2985</v>
      </c>
      <c r="G1408" s="5" t="s">
        <v>1646</v>
      </c>
      <c r="H1408" s="9" t="s">
        <v>1647</v>
      </c>
      <c r="I1408" s="22">
        <v>0</v>
      </c>
      <c r="J1408" s="22">
        <v>0</v>
      </c>
      <c r="K1408" s="12" t="s">
        <v>3044</v>
      </c>
      <c r="T1408" s="12" t="s">
        <v>1411</v>
      </c>
    </row>
    <row r="1409" spans="4:20" ht="12.95" customHeight="1" x14ac:dyDescent="0.2">
      <c r="E1409" s="5" t="s">
        <v>2985</v>
      </c>
      <c r="G1409" s="5" t="s">
        <v>1649</v>
      </c>
      <c r="H1409" s="9" t="s">
        <v>1650</v>
      </c>
      <c r="I1409" s="22">
        <v>0</v>
      </c>
      <c r="J1409" s="22">
        <v>0</v>
      </c>
      <c r="K1409" s="12" t="s">
        <v>3045</v>
      </c>
      <c r="T1409" s="12" t="s">
        <v>1412</v>
      </c>
    </row>
    <row r="1410" spans="4:20" ht="12.95" customHeight="1" x14ac:dyDescent="0.2">
      <c r="E1410" s="5" t="s">
        <v>2985</v>
      </c>
      <c r="G1410" s="5" t="s">
        <v>1652</v>
      </c>
      <c r="H1410" s="9" t="s">
        <v>1653</v>
      </c>
      <c r="I1410" s="22">
        <v>0</v>
      </c>
      <c r="J1410" s="22">
        <v>0</v>
      </c>
      <c r="K1410" s="12" t="s">
        <v>3046</v>
      </c>
      <c r="T1410" s="12" t="s">
        <v>1413</v>
      </c>
    </row>
    <row r="1411" spans="4:20" ht="12.95" customHeight="1" x14ac:dyDescent="0.2">
      <c r="E1411" s="5" t="s">
        <v>2985</v>
      </c>
      <c r="G1411" s="5" t="s">
        <v>1655</v>
      </c>
      <c r="H1411" s="9" t="s">
        <v>1656</v>
      </c>
      <c r="I1411" s="22">
        <v>0</v>
      </c>
      <c r="J1411" s="22">
        <v>0</v>
      </c>
      <c r="K1411" s="12" t="s">
        <v>3047</v>
      </c>
      <c r="T1411" s="12" t="s">
        <v>1414</v>
      </c>
    </row>
    <row r="1412" spans="4:20" ht="12.95" customHeight="1" x14ac:dyDescent="0.2">
      <c r="E1412" s="5" t="s">
        <v>2985</v>
      </c>
      <c r="G1412" s="5" t="s">
        <v>1658</v>
      </c>
      <c r="H1412" s="9" t="s">
        <v>1659</v>
      </c>
      <c r="I1412" s="22">
        <v>0</v>
      </c>
      <c r="J1412" s="22">
        <v>0</v>
      </c>
      <c r="K1412" s="12" t="s">
        <v>3048</v>
      </c>
      <c r="T1412" s="12" t="s">
        <v>1415</v>
      </c>
    </row>
    <row r="1413" spans="4:20" ht="12.95" customHeight="1" x14ac:dyDescent="0.2">
      <c r="E1413" s="5" t="s">
        <v>2985</v>
      </c>
      <c r="G1413" s="5" t="s">
        <v>1661</v>
      </c>
      <c r="H1413" s="9" t="s">
        <v>1662</v>
      </c>
      <c r="I1413" s="22">
        <v>0</v>
      </c>
      <c r="J1413" s="22">
        <v>0</v>
      </c>
      <c r="K1413" s="12" t="s">
        <v>3049</v>
      </c>
      <c r="T1413" s="12" t="s">
        <v>1416</v>
      </c>
    </row>
    <row r="1414" spans="4:20" ht="12.95" customHeight="1" x14ac:dyDescent="0.2">
      <c r="E1414" s="5" t="s">
        <v>2985</v>
      </c>
      <c r="G1414" s="5" t="s">
        <v>1664</v>
      </c>
      <c r="H1414" s="9" t="s">
        <v>1665</v>
      </c>
      <c r="I1414" s="22">
        <v>0</v>
      </c>
      <c r="J1414" s="22">
        <v>0</v>
      </c>
      <c r="K1414" s="12" t="s">
        <v>3050</v>
      </c>
      <c r="T1414" s="12" t="s">
        <v>1417</v>
      </c>
    </row>
    <row r="1415" spans="4:20" ht="12.95" customHeight="1" x14ac:dyDescent="0.2">
      <c r="E1415" s="5" t="s">
        <v>2985</v>
      </c>
      <c r="G1415" s="5" t="s">
        <v>1667</v>
      </c>
      <c r="H1415" s="9" t="s">
        <v>1668</v>
      </c>
      <c r="I1415" s="22">
        <v>0</v>
      </c>
      <c r="J1415" s="22">
        <v>0</v>
      </c>
      <c r="K1415" s="12" t="s">
        <v>3051</v>
      </c>
      <c r="T1415" s="12" t="s">
        <v>1418</v>
      </c>
    </row>
    <row r="1416" spans="4:20" ht="12.95" customHeight="1" x14ac:dyDescent="0.2">
      <c r="E1416" s="5" t="s">
        <v>2985</v>
      </c>
      <c r="G1416" s="3" t="s">
        <v>1670</v>
      </c>
      <c r="H1416" s="10" t="s">
        <v>1671</v>
      </c>
      <c r="I1416" s="23">
        <f>+I1405+SUM(I1407:I1415)</f>
        <v>0</v>
      </c>
      <c r="J1416" s="23">
        <f>+J1405+SUM(J1407:J1415)</f>
        <v>0</v>
      </c>
      <c r="K1416" s="13" t="s">
        <v>3052</v>
      </c>
      <c r="T1416" s="12" t="s">
        <v>1419</v>
      </c>
    </row>
    <row r="1417" spans="4:20" ht="12.95" customHeight="1" x14ac:dyDescent="0.2">
      <c r="D1417" s="5" t="s">
        <v>3053</v>
      </c>
      <c r="E1417" s="5" t="s">
        <v>3054</v>
      </c>
      <c r="F1417" s="18"/>
      <c r="G1417" s="7" t="s">
        <v>4652</v>
      </c>
      <c r="H1417" s="8" t="s">
        <v>4653</v>
      </c>
      <c r="I1417" s="21"/>
      <c r="J1417" s="21"/>
      <c r="K1417" s="12" t="s">
        <v>3055</v>
      </c>
      <c r="T1417" s="12" t="s">
        <v>4625</v>
      </c>
    </row>
    <row r="1418" spans="4:20" ht="12.95" customHeight="1" x14ac:dyDescent="0.2">
      <c r="E1418" s="5" t="s">
        <v>3054</v>
      </c>
      <c r="G1418" s="5" t="s">
        <v>4655</v>
      </c>
      <c r="H1418" s="9" t="s">
        <v>4656</v>
      </c>
      <c r="I1418" s="22">
        <v>0</v>
      </c>
      <c r="J1418" s="22">
        <v>0</v>
      </c>
      <c r="K1418" s="12" t="s">
        <v>3056</v>
      </c>
      <c r="T1418" s="12" t="s">
        <v>4626</v>
      </c>
    </row>
    <row r="1419" spans="4:20" ht="12.95" customHeight="1" x14ac:dyDescent="0.2">
      <c r="E1419" s="5" t="s">
        <v>3054</v>
      </c>
      <c r="G1419" s="5" t="s">
        <v>4658</v>
      </c>
      <c r="H1419" s="9" t="s">
        <v>4659</v>
      </c>
      <c r="I1419" s="22">
        <v>0</v>
      </c>
      <c r="J1419" s="22">
        <v>0</v>
      </c>
      <c r="K1419" s="12" t="s">
        <v>3057</v>
      </c>
      <c r="T1419" s="12" t="s">
        <v>4627</v>
      </c>
    </row>
    <row r="1420" spans="4:20" ht="12.95" customHeight="1" x14ac:dyDescent="0.2">
      <c r="E1420" s="5" t="s">
        <v>3054</v>
      </c>
      <c r="G1420" s="5" t="s">
        <v>4661</v>
      </c>
      <c r="H1420" s="9" t="s">
        <v>4662</v>
      </c>
      <c r="I1420" s="22">
        <v>0</v>
      </c>
      <c r="J1420" s="22">
        <v>0</v>
      </c>
      <c r="K1420" s="12" t="s">
        <v>3058</v>
      </c>
      <c r="T1420" s="12" t="s">
        <v>4628</v>
      </c>
    </row>
    <row r="1421" spans="4:20" ht="12.95" customHeight="1" x14ac:dyDescent="0.2">
      <c r="E1421" s="5" t="s">
        <v>3054</v>
      </c>
      <c r="G1421" s="5" t="s">
        <v>4664</v>
      </c>
      <c r="H1421" s="9" t="s">
        <v>4665</v>
      </c>
      <c r="I1421" s="22">
        <v>0</v>
      </c>
      <c r="J1421" s="22">
        <v>0</v>
      </c>
      <c r="K1421" s="12" t="s">
        <v>3059</v>
      </c>
      <c r="T1421" s="12" t="s">
        <v>4629</v>
      </c>
    </row>
    <row r="1422" spans="4:20" ht="12.95" customHeight="1" x14ac:dyDescent="0.2">
      <c r="E1422" s="5" t="s">
        <v>3054</v>
      </c>
      <c r="G1422" s="5" t="s">
        <v>4667</v>
      </c>
      <c r="H1422" s="9" t="s">
        <v>4668</v>
      </c>
      <c r="I1422" s="22">
        <v>0</v>
      </c>
      <c r="J1422" s="22">
        <v>0</v>
      </c>
      <c r="K1422" s="12" t="s">
        <v>3060</v>
      </c>
      <c r="T1422" s="12" t="s">
        <v>4630</v>
      </c>
    </row>
    <row r="1423" spans="4:20" ht="12.95" customHeight="1" x14ac:dyDescent="0.2">
      <c r="E1423" s="5" t="s">
        <v>3054</v>
      </c>
      <c r="G1423" s="5" t="s">
        <v>4670</v>
      </c>
      <c r="H1423" s="9" t="s">
        <v>4671</v>
      </c>
      <c r="I1423" s="22">
        <v>0</v>
      </c>
      <c r="J1423" s="22">
        <v>0</v>
      </c>
      <c r="K1423" s="12" t="s">
        <v>3061</v>
      </c>
      <c r="T1423" s="12" t="s">
        <v>4631</v>
      </c>
    </row>
    <row r="1424" spans="4:20" ht="12.95" customHeight="1" x14ac:dyDescent="0.2">
      <c r="E1424" s="5" t="s">
        <v>3054</v>
      </c>
      <c r="G1424" s="5" t="s">
        <v>4673</v>
      </c>
      <c r="H1424" s="9" t="s">
        <v>4674</v>
      </c>
      <c r="I1424" s="22">
        <v>0</v>
      </c>
      <c r="J1424" s="22">
        <v>0</v>
      </c>
      <c r="K1424" s="12" t="s">
        <v>3062</v>
      </c>
      <c r="T1424" s="12" t="s">
        <v>4632</v>
      </c>
    </row>
    <row r="1425" spans="5:20" ht="12.95" customHeight="1" x14ac:dyDescent="0.2">
      <c r="E1425" s="5" t="s">
        <v>3054</v>
      </c>
      <c r="G1425" s="5" t="s">
        <v>4676</v>
      </c>
      <c r="H1425" s="9" t="s">
        <v>4677</v>
      </c>
      <c r="I1425" s="22">
        <v>0</v>
      </c>
      <c r="J1425" s="22">
        <v>0</v>
      </c>
      <c r="K1425" s="12" t="s">
        <v>3063</v>
      </c>
      <c r="T1425" s="12" t="s">
        <v>1361</v>
      </c>
    </row>
    <row r="1426" spans="5:20" ht="12.95" customHeight="1" x14ac:dyDescent="0.2">
      <c r="E1426" s="5" t="s">
        <v>3054</v>
      </c>
      <c r="G1426" s="5" t="s">
        <v>4679</v>
      </c>
      <c r="H1426" s="9" t="s">
        <v>4680</v>
      </c>
      <c r="I1426" s="22">
        <v>0</v>
      </c>
      <c r="J1426" s="22">
        <v>0</v>
      </c>
      <c r="K1426" s="12" t="s">
        <v>3064</v>
      </c>
      <c r="T1426" s="12" t="s">
        <v>1362</v>
      </c>
    </row>
    <row r="1427" spans="5:20" ht="12.95" customHeight="1" x14ac:dyDescent="0.2">
      <c r="E1427" s="5" t="s">
        <v>3054</v>
      </c>
      <c r="G1427" s="5" t="s">
        <v>4682</v>
      </c>
      <c r="H1427" s="9" t="s">
        <v>4683</v>
      </c>
      <c r="I1427" s="22">
        <v>0</v>
      </c>
      <c r="J1427" s="22">
        <v>0</v>
      </c>
      <c r="K1427" s="12" t="s">
        <v>3065</v>
      </c>
      <c r="T1427" s="12" t="s">
        <v>1363</v>
      </c>
    </row>
    <row r="1428" spans="5:20" ht="12.95" customHeight="1" x14ac:dyDescent="0.2">
      <c r="E1428" s="5" t="s">
        <v>3054</v>
      </c>
      <c r="G1428" s="5" t="s">
        <v>4685</v>
      </c>
      <c r="H1428" s="9" t="s">
        <v>4686</v>
      </c>
      <c r="I1428" s="22">
        <v>0</v>
      </c>
      <c r="J1428" s="22">
        <v>0</v>
      </c>
      <c r="K1428" s="12" t="s">
        <v>3066</v>
      </c>
      <c r="T1428" s="12" t="s">
        <v>1364</v>
      </c>
    </row>
    <row r="1429" spans="5:20" ht="12.95" customHeight="1" x14ac:dyDescent="0.2">
      <c r="E1429" s="5" t="s">
        <v>3054</v>
      </c>
      <c r="G1429" s="5" t="s">
        <v>4688</v>
      </c>
      <c r="H1429" s="9" t="s">
        <v>4689</v>
      </c>
      <c r="I1429" s="22">
        <v>0</v>
      </c>
      <c r="J1429" s="22">
        <v>0</v>
      </c>
      <c r="K1429" s="12" t="s">
        <v>3067</v>
      </c>
      <c r="T1429" s="12" t="s">
        <v>1365</v>
      </c>
    </row>
    <row r="1430" spans="5:20" ht="12.95" customHeight="1" x14ac:dyDescent="0.2">
      <c r="E1430" s="5" t="s">
        <v>3054</v>
      </c>
      <c r="G1430" s="5" t="s">
        <v>4691</v>
      </c>
      <c r="H1430" s="9" t="s">
        <v>4692</v>
      </c>
      <c r="I1430" s="22">
        <v>0</v>
      </c>
      <c r="J1430" s="22">
        <v>0</v>
      </c>
      <c r="K1430" s="12" t="s">
        <v>3068</v>
      </c>
      <c r="T1430" s="12" t="s">
        <v>1366</v>
      </c>
    </row>
    <row r="1431" spans="5:20" ht="12.95" customHeight="1" x14ac:dyDescent="0.2">
      <c r="E1431" s="5" t="s">
        <v>3054</v>
      </c>
      <c r="G1431" s="5" t="s">
        <v>4694</v>
      </c>
      <c r="H1431" s="9" t="s">
        <v>4695</v>
      </c>
      <c r="I1431" s="22">
        <v>0</v>
      </c>
      <c r="J1431" s="22">
        <v>0</v>
      </c>
      <c r="K1431" s="12" t="s">
        <v>3069</v>
      </c>
      <c r="T1431" s="12" t="s">
        <v>1367</v>
      </c>
    </row>
    <row r="1432" spans="5:20" ht="12.95" customHeight="1" x14ac:dyDescent="0.2">
      <c r="E1432" s="5" t="s">
        <v>3054</v>
      </c>
      <c r="G1432" s="3" t="s">
        <v>4697</v>
      </c>
      <c r="H1432" s="10" t="s">
        <v>4698</v>
      </c>
      <c r="I1432" s="23">
        <f>SUM(I1418:I1431)</f>
        <v>0</v>
      </c>
      <c r="J1432" s="23">
        <f>SUM(J1418:J1431)</f>
        <v>0</v>
      </c>
      <c r="K1432" s="13" t="s">
        <v>3070</v>
      </c>
      <c r="T1432" s="12" t="s">
        <v>1368</v>
      </c>
    </row>
    <row r="1433" spans="5:20" ht="12.95" customHeight="1" x14ac:dyDescent="0.2">
      <c r="E1433" s="5" t="s">
        <v>3054</v>
      </c>
      <c r="G1433" s="5" t="s">
        <v>4700</v>
      </c>
      <c r="H1433" s="9" t="s">
        <v>4701</v>
      </c>
      <c r="I1433" s="22">
        <v>0</v>
      </c>
      <c r="J1433" s="22">
        <v>0</v>
      </c>
      <c r="K1433" s="12" t="s">
        <v>3071</v>
      </c>
      <c r="T1433" s="12" t="s">
        <v>1369</v>
      </c>
    </row>
    <row r="1434" spans="5:20" ht="12.95" customHeight="1" x14ac:dyDescent="0.2">
      <c r="E1434" s="5" t="s">
        <v>3054</v>
      </c>
      <c r="G1434" s="3" t="s">
        <v>4703</v>
      </c>
      <c r="H1434" s="10" t="s">
        <v>4704</v>
      </c>
      <c r="I1434" s="23">
        <f>+I1432-(I1433*$I$1)</f>
        <v>0</v>
      </c>
      <c r="J1434" s="23">
        <f>+J1432-(J1433*$I$1)</f>
        <v>0</v>
      </c>
      <c r="K1434" s="13" t="s">
        <v>3072</v>
      </c>
      <c r="T1434" s="12" t="s">
        <v>1370</v>
      </c>
    </row>
    <row r="1435" spans="5:20" ht="12.95" customHeight="1" x14ac:dyDescent="0.2">
      <c r="E1435" s="5" t="s">
        <v>3054</v>
      </c>
      <c r="G1435" s="7" t="s">
        <v>4706</v>
      </c>
      <c r="H1435" s="8" t="s">
        <v>4707</v>
      </c>
      <c r="I1435" s="21"/>
      <c r="J1435" s="21"/>
      <c r="K1435" s="12" t="s">
        <v>3073</v>
      </c>
      <c r="T1435" s="12" t="s">
        <v>1371</v>
      </c>
    </row>
    <row r="1436" spans="5:20" ht="12.95" customHeight="1" x14ac:dyDescent="0.2">
      <c r="E1436" s="5" t="s">
        <v>3054</v>
      </c>
      <c r="G1436" s="5" t="s">
        <v>4709</v>
      </c>
      <c r="H1436" s="9" t="s">
        <v>4710</v>
      </c>
      <c r="I1436" s="22">
        <v>0</v>
      </c>
      <c r="J1436" s="22">
        <v>0</v>
      </c>
      <c r="K1436" s="12" t="s">
        <v>3074</v>
      </c>
      <c r="T1436" s="12" t="s">
        <v>1372</v>
      </c>
    </row>
    <row r="1437" spans="5:20" ht="12.95" customHeight="1" x14ac:dyDescent="0.2">
      <c r="E1437" s="5" t="s">
        <v>3054</v>
      </c>
      <c r="G1437" s="5" t="s">
        <v>4712</v>
      </c>
      <c r="H1437" s="9" t="s">
        <v>1533</v>
      </c>
      <c r="I1437" s="22">
        <v>0</v>
      </c>
      <c r="J1437" s="22">
        <v>0</v>
      </c>
      <c r="K1437" s="12" t="s">
        <v>3075</v>
      </c>
      <c r="T1437" s="12" t="s">
        <v>1373</v>
      </c>
    </row>
    <row r="1438" spans="5:20" ht="12.95" customHeight="1" x14ac:dyDescent="0.2">
      <c r="E1438" s="5" t="s">
        <v>3054</v>
      </c>
      <c r="G1438" s="5" t="s">
        <v>1535</v>
      </c>
      <c r="H1438" s="9" t="s">
        <v>1536</v>
      </c>
      <c r="I1438" s="22">
        <v>0</v>
      </c>
      <c r="J1438" s="22">
        <v>0</v>
      </c>
      <c r="K1438" s="12" t="s">
        <v>3076</v>
      </c>
      <c r="T1438" s="12" t="s">
        <v>1374</v>
      </c>
    </row>
    <row r="1439" spans="5:20" ht="12.95" customHeight="1" x14ac:dyDescent="0.2">
      <c r="E1439" s="5" t="s">
        <v>3054</v>
      </c>
      <c r="G1439" s="3" t="s">
        <v>1538</v>
      </c>
      <c r="H1439" s="10" t="s">
        <v>1539</v>
      </c>
      <c r="I1439" s="23">
        <f>SUM(I1436:I1438)</f>
        <v>0</v>
      </c>
      <c r="J1439" s="23">
        <f>SUM(J1436:J1438)</f>
        <v>0</v>
      </c>
      <c r="K1439" s="13" t="s">
        <v>3077</v>
      </c>
      <c r="T1439" s="12" t="s">
        <v>1375</v>
      </c>
    </row>
    <row r="1440" spans="5:20" ht="12.95" customHeight="1" x14ac:dyDescent="0.2">
      <c r="E1440" s="5" t="s">
        <v>3054</v>
      </c>
      <c r="G1440" s="3" t="s">
        <v>1541</v>
      </c>
      <c r="H1440" s="10" t="s">
        <v>1542</v>
      </c>
      <c r="I1440" s="23">
        <f>+I1434+I1439</f>
        <v>0</v>
      </c>
      <c r="J1440" s="23">
        <f>+J1434+J1439</f>
        <v>0</v>
      </c>
      <c r="K1440" s="13" t="s">
        <v>3078</v>
      </c>
      <c r="T1440" s="12" t="s">
        <v>1376</v>
      </c>
    </row>
    <row r="1441" spans="5:20" ht="12.95" customHeight="1" x14ac:dyDescent="0.2">
      <c r="E1441" s="5" t="s">
        <v>3054</v>
      </c>
      <c r="G1441" s="7" t="s">
        <v>1544</v>
      </c>
      <c r="H1441" s="8" t="s">
        <v>1545</v>
      </c>
      <c r="I1441" s="21"/>
      <c r="J1441" s="21"/>
      <c r="K1441" s="12" t="s">
        <v>3079</v>
      </c>
      <c r="T1441" s="12" t="s">
        <v>1377</v>
      </c>
    </row>
    <row r="1442" spans="5:20" ht="12.95" customHeight="1" x14ac:dyDescent="0.2">
      <c r="E1442" s="5" t="s">
        <v>3054</v>
      </c>
      <c r="G1442" s="5" t="s">
        <v>1547</v>
      </c>
      <c r="H1442" s="9" t="s">
        <v>1548</v>
      </c>
      <c r="I1442" s="22">
        <v>0</v>
      </c>
      <c r="J1442" s="22">
        <v>0</v>
      </c>
      <c r="K1442" s="12" t="s">
        <v>3080</v>
      </c>
      <c r="T1442" s="12" t="s">
        <v>1378</v>
      </c>
    </row>
    <row r="1443" spans="5:20" ht="12.95" customHeight="1" x14ac:dyDescent="0.2">
      <c r="E1443" s="5" t="s">
        <v>3054</v>
      </c>
      <c r="G1443" s="5" t="s">
        <v>1550</v>
      </c>
      <c r="H1443" s="9" t="s">
        <v>1551</v>
      </c>
      <c r="I1443" s="22">
        <v>0</v>
      </c>
      <c r="J1443" s="22">
        <v>0</v>
      </c>
      <c r="K1443" s="12" t="s">
        <v>3081</v>
      </c>
      <c r="T1443" s="12" t="s">
        <v>1379</v>
      </c>
    </row>
    <row r="1444" spans="5:20" ht="12.95" customHeight="1" x14ac:dyDescent="0.2">
      <c r="E1444" s="5" t="s">
        <v>3054</v>
      </c>
      <c r="G1444" s="5" t="s">
        <v>1553</v>
      </c>
      <c r="H1444" s="9" t="s">
        <v>1554</v>
      </c>
      <c r="I1444" s="22">
        <v>0</v>
      </c>
      <c r="J1444" s="22">
        <v>0</v>
      </c>
      <c r="K1444" s="12" t="s">
        <v>3082</v>
      </c>
      <c r="T1444" s="12" t="s">
        <v>1380</v>
      </c>
    </row>
    <row r="1445" spans="5:20" ht="12.95" customHeight="1" x14ac:dyDescent="0.2">
      <c r="E1445" s="5" t="s">
        <v>3054</v>
      </c>
      <c r="G1445" s="5" t="s">
        <v>1556</v>
      </c>
      <c r="H1445" s="9" t="s">
        <v>1557</v>
      </c>
      <c r="I1445" s="22">
        <v>0</v>
      </c>
      <c r="J1445" s="22">
        <v>0</v>
      </c>
      <c r="K1445" s="12" t="s">
        <v>3083</v>
      </c>
      <c r="T1445" s="12" t="s">
        <v>1381</v>
      </c>
    </row>
    <row r="1446" spans="5:20" ht="12.95" customHeight="1" x14ac:dyDescent="0.2">
      <c r="E1446" s="5" t="s">
        <v>3054</v>
      </c>
      <c r="G1446" s="5" t="s">
        <v>1559</v>
      </c>
      <c r="H1446" s="9" t="s">
        <v>1560</v>
      </c>
      <c r="I1446" s="22">
        <v>0</v>
      </c>
      <c r="J1446" s="22">
        <v>0</v>
      </c>
      <c r="K1446" s="12" t="s">
        <v>3084</v>
      </c>
      <c r="T1446" s="12" t="s">
        <v>1382</v>
      </c>
    </row>
    <row r="1447" spans="5:20" ht="12.95" customHeight="1" x14ac:dyDescent="0.2">
      <c r="E1447" s="5" t="s">
        <v>3054</v>
      </c>
      <c r="G1447" s="5" t="s">
        <v>1562</v>
      </c>
      <c r="H1447" s="9" t="s">
        <v>1563</v>
      </c>
      <c r="I1447" s="22">
        <v>0</v>
      </c>
      <c r="J1447" s="22">
        <v>0</v>
      </c>
      <c r="K1447" s="12" t="s">
        <v>3085</v>
      </c>
      <c r="T1447" s="12" t="s">
        <v>1383</v>
      </c>
    </row>
    <row r="1448" spans="5:20" ht="12.95" customHeight="1" x14ac:dyDescent="0.2">
      <c r="E1448" s="5" t="s">
        <v>3054</v>
      </c>
      <c r="G1448" s="5" t="s">
        <v>1565</v>
      </c>
      <c r="H1448" s="9" t="s">
        <v>1566</v>
      </c>
      <c r="I1448" s="22">
        <v>0</v>
      </c>
      <c r="J1448" s="22">
        <v>0</v>
      </c>
      <c r="K1448" s="12" t="s">
        <v>3086</v>
      </c>
      <c r="T1448" s="12" t="s">
        <v>1384</v>
      </c>
    </row>
    <row r="1449" spans="5:20" ht="12.95" customHeight="1" x14ac:dyDescent="0.2">
      <c r="E1449" s="5" t="s">
        <v>3054</v>
      </c>
      <c r="G1449" s="5" t="s">
        <v>1568</v>
      </c>
      <c r="H1449" s="9" t="s">
        <v>1569</v>
      </c>
      <c r="I1449" s="22">
        <v>0</v>
      </c>
      <c r="J1449" s="22">
        <v>0</v>
      </c>
      <c r="K1449" s="12" t="s">
        <v>3087</v>
      </c>
      <c r="T1449" s="12" t="s">
        <v>1385</v>
      </c>
    </row>
    <row r="1450" spans="5:20" ht="12.95" customHeight="1" x14ac:dyDescent="0.2">
      <c r="E1450" s="5" t="s">
        <v>3054</v>
      </c>
      <c r="G1450" s="5" t="s">
        <v>1571</v>
      </c>
      <c r="H1450" s="9" t="s">
        <v>1572</v>
      </c>
      <c r="I1450" s="22">
        <v>0</v>
      </c>
      <c r="J1450" s="22">
        <v>0</v>
      </c>
      <c r="K1450" s="12" t="s">
        <v>3088</v>
      </c>
      <c r="T1450" s="12" t="s">
        <v>1386</v>
      </c>
    </row>
    <row r="1451" spans="5:20" ht="12.95" customHeight="1" x14ac:dyDescent="0.2">
      <c r="E1451" s="5" t="s">
        <v>3054</v>
      </c>
      <c r="G1451" s="5" t="s">
        <v>1574</v>
      </c>
      <c r="H1451" s="9" t="s">
        <v>1575</v>
      </c>
      <c r="I1451" s="22">
        <v>0</v>
      </c>
      <c r="J1451" s="22">
        <v>0</v>
      </c>
      <c r="K1451" s="12" t="s">
        <v>3089</v>
      </c>
      <c r="T1451" s="12" t="s">
        <v>1387</v>
      </c>
    </row>
    <row r="1452" spans="5:20" ht="12.95" customHeight="1" x14ac:dyDescent="0.2">
      <c r="E1452" s="5" t="s">
        <v>3054</v>
      </c>
      <c r="G1452" s="5" t="s">
        <v>1577</v>
      </c>
      <c r="H1452" s="9" t="s">
        <v>1578</v>
      </c>
      <c r="I1452" s="22">
        <v>0</v>
      </c>
      <c r="J1452" s="22">
        <v>0</v>
      </c>
      <c r="K1452" s="12" t="s">
        <v>3090</v>
      </c>
      <c r="T1452" s="12" t="s">
        <v>1388</v>
      </c>
    </row>
    <row r="1453" spans="5:20" ht="12.95" customHeight="1" x14ac:dyDescent="0.2">
      <c r="E1453" s="5" t="s">
        <v>3054</v>
      </c>
      <c r="G1453" s="5" t="s">
        <v>1580</v>
      </c>
      <c r="H1453" s="9" t="s">
        <v>1581</v>
      </c>
      <c r="I1453" s="22">
        <v>0</v>
      </c>
      <c r="J1453" s="22">
        <v>0</v>
      </c>
      <c r="K1453" s="12" t="s">
        <v>3091</v>
      </c>
      <c r="T1453" s="12" t="s">
        <v>1389</v>
      </c>
    </row>
    <row r="1454" spans="5:20" ht="12.95" customHeight="1" x14ac:dyDescent="0.2">
      <c r="E1454" s="5" t="s">
        <v>3054</v>
      </c>
      <c r="G1454" s="5" t="s">
        <v>1583</v>
      </c>
      <c r="H1454" s="9" t="s">
        <v>1584</v>
      </c>
      <c r="I1454" s="22">
        <v>0</v>
      </c>
      <c r="J1454" s="22">
        <v>0</v>
      </c>
      <c r="K1454" s="12" t="s">
        <v>3092</v>
      </c>
      <c r="T1454" s="12" t="s">
        <v>1390</v>
      </c>
    </row>
    <row r="1455" spans="5:20" ht="12.95" customHeight="1" x14ac:dyDescent="0.2">
      <c r="E1455" s="5" t="s">
        <v>3054</v>
      </c>
      <c r="G1455" s="5" t="s">
        <v>1586</v>
      </c>
      <c r="H1455" s="9" t="s">
        <v>1587</v>
      </c>
      <c r="I1455" s="22">
        <v>0</v>
      </c>
      <c r="J1455" s="22">
        <v>0</v>
      </c>
      <c r="K1455" s="12" t="s">
        <v>3093</v>
      </c>
      <c r="T1455" s="12" t="s">
        <v>1391</v>
      </c>
    </row>
    <row r="1456" spans="5:20" ht="12.95" customHeight="1" x14ac:dyDescent="0.2">
      <c r="E1456" s="5" t="s">
        <v>3054</v>
      </c>
      <c r="G1456" s="5" t="s">
        <v>1589</v>
      </c>
      <c r="H1456" s="9" t="s">
        <v>1590</v>
      </c>
      <c r="I1456" s="22">
        <v>0</v>
      </c>
      <c r="J1456" s="22">
        <v>0</v>
      </c>
      <c r="K1456" s="12" t="s">
        <v>3094</v>
      </c>
      <c r="T1456" s="12" t="s">
        <v>1392</v>
      </c>
    </row>
    <row r="1457" spans="5:20" ht="12.95" customHeight="1" x14ac:dyDescent="0.2">
      <c r="E1457" s="5" t="s">
        <v>3054</v>
      </c>
      <c r="G1457" s="5" t="s">
        <v>1592</v>
      </c>
      <c r="H1457" s="9" t="s">
        <v>1593</v>
      </c>
      <c r="I1457" s="22">
        <v>0</v>
      </c>
      <c r="J1457" s="22">
        <v>0</v>
      </c>
      <c r="K1457" s="12" t="s">
        <v>3095</v>
      </c>
      <c r="T1457" s="12" t="s">
        <v>1393</v>
      </c>
    </row>
    <row r="1458" spans="5:20" ht="12.95" customHeight="1" x14ac:dyDescent="0.2">
      <c r="E1458" s="5" t="s">
        <v>3054</v>
      </c>
      <c r="G1458" s="5" t="s">
        <v>1595</v>
      </c>
      <c r="H1458" s="9" t="s">
        <v>1596</v>
      </c>
      <c r="I1458" s="22">
        <v>0</v>
      </c>
      <c r="J1458" s="22">
        <v>0</v>
      </c>
      <c r="K1458" s="12" t="s">
        <v>3096</v>
      </c>
      <c r="T1458" s="12" t="s">
        <v>1394</v>
      </c>
    </row>
    <row r="1459" spans="5:20" ht="12.95" customHeight="1" x14ac:dyDescent="0.2">
      <c r="E1459" s="5" t="s">
        <v>3054</v>
      </c>
      <c r="G1459" s="3" t="s">
        <v>1598</v>
      </c>
      <c r="H1459" s="10" t="s">
        <v>1599</v>
      </c>
      <c r="I1459" s="23">
        <f>SUM(I1442:I1458)</f>
        <v>0</v>
      </c>
      <c r="J1459" s="23">
        <f>SUM(J1442:J1458)</f>
        <v>0</v>
      </c>
      <c r="K1459" s="13" t="s">
        <v>3097</v>
      </c>
      <c r="T1459" s="12" t="s">
        <v>1395</v>
      </c>
    </row>
    <row r="1460" spans="5:20" ht="12.95" customHeight="1" x14ac:dyDescent="0.2">
      <c r="E1460" s="5" t="s">
        <v>3054</v>
      </c>
      <c r="G1460" s="7" t="s">
        <v>1601</v>
      </c>
      <c r="H1460" s="8" t="s">
        <v>1602</v>
      </c>
      <c r="I1460" s="21"/>
      <c r="J1460" s="21"/>
      <c r="K1460" s="12" t="s">
        <v>3098</v>
      </c>
      <c r="T1460" s="12" t="s">
        <v>1396</v>
      </c>
    </row>
    <row r="1461" spans="5:20" ht="12.95" customHeight="1" x14ac:dyDescent="0.2">
      <c r="E1461" s="5" t="s">
        <v>3054</v>
      </c>
      <c r="G1461" s="5" t="s">
        <v>1604</v>
      </c>
      <c r="H1461" s="9" t="s">
        <v>1605</v>
      </c>
      <c r="I1461" s="22">
        <v>0</v>
      </c>
      <c r="J1461" s="22">
        <v>0</v>
      </c>
      <c r="K1461" s="12" t="s">
        <v>3099</v>
      </c>
      <c r="T1461" s="12" t="s">
        <v>1397</v>
      </c>
    </row>
    <row r="1462" spans="5:20" ht="12.95" customHeight="1" x14ac:dyDescent="0.2">
      <c r="E1462" s="5" t="s">
        <v>3054</v>
      </c>
      <c r="G1462" s="5" t="s">
        <v>1607</v>
      </c>
      <c r="H1462" s="9" t="s">
        <v>1608</v>
      </c>
      <c r="I1462" s="22">
        <v>0</v>
      </c>
      <c r="J1462" s="22">
        <v>0</v>
      </c>
      <c r="K1462" s="12" t="s">
        <v>3100</v>
      </c>
      <c r="T1462" s="12" t="s">
        <v>1398</v>
      </c>
    </row>
    <row r="1463" spans="5:20" ht="12.95" customHeight="1" x14ac:dyDescent="0.2">
      <c r="E1463" s="5" t="s">
        <v>3054</v>
      </c>
      <c r="G1463" s="5" t="s">
        <v>1610</v>
      </c>
      <c r="H1463" s="9" t="s">
        <v>1611</v>
      </c>
      <c r="I1463" s="22">
        <v>0</v>
      </c>
      <c r="J1463" s="22">
        <v>0</v>
      </c>
      <c r="K1463" s="12" t="s">
        <v>3101</v>
      </c>
      <c r="T1463" s="12" t="s">
        <v>1399</v>
      </c>
    </row>
    <row r="1464" spans="5:20" ht="12.95" customHeight="1" x14ac:dyDescent="0.2">
      <c r="E1464" s="5" t="s">
        <v>3054</v>
      </c>
      <c r="G1464" s="3" t="s">
        <v>1613</v>
      </c>
      <c r="H1464" s="10" t="s">
        <v>1614</v>
      </c>
      <c r="I1464" s="23">
        <f>SUM(I1461:I1463)</f>
        <v>0</v>
      </c>
      <c r="J1464" s="23">
        <f>SUM(J1461:J1463)</f>
        <v>0</v>
      </c>
      <c r="K1464" s="13" t="s">
        <v>3102</v>
      </c>
      <c r="T1464" s="12" t="s">
        <v>1400</v>
      </c>
    </row>
    <row r="1465" spans="5:20" ht="12.95" customHeight="1" x14ac:dyDescent="0.2">
      <c r="E1465" s="5" t="s">
        <v>3054</v>
      </c>
      <c r="G1465" s="3" t="s">
        <v>1616</v>
      </c>
      <c r="H1465" s="10" t="s">
        <v>1617</v>
      </c>
      <c r="I1465" s="23">
        <f>+I1459+I1464</f>
        <v>0</v>
      </c>
      <c r="J1465" s="23">
        <f>+J1459+J1464</f>
        <v>0</v>
      </c>
      <c r="K1465" s="13" t="s">
        <v>3103</v>
      </c>
      <c r="T1465" s="12" t="s">
        <v>1401</v>
      </c>
    </row>
    <row r="1466" spans="5:20" ht="12.95" customHeight="1" x14ac:dyDescent="0.2">
      <c r="E1466" s="5" t="s">
        <v>3054</v>
      </c>
      <c r="G1466" s="7" t="s">
        <v>1619</v>
      </c>
      <c r="H1466" s="8" t="s">
        <v>1620</v>
      </c>
      <c r="I1466" s="21"/>
      <c r="J1466" s="21"/>
      <c r="K1466" s="12" t="s">
        <v>3104</v>
      </c>
      <c r="T1466" s="12" t="s">
        <v>1402</v>
      </c>
    </row>
    <row r="1467" spans="5:20" ht="12.95" customHeight="1" x14ac:dyDescent="0.2">
      <c r="E1467" s="5" t="s">
        <v>3054</v>
      </c>
      <c r="G1467" s="3" t="s">
        <v>1622</v>
      </c>
      <c r="H1467" s="10" t="s">
        <v>1623</v>
      </c>
      <c r="I1467" s="23">
        <f>+I1440-(I1465*$I$1)</f>
        <v>0</v>
      </c>
      <c r="J1467" s="23">
        <f>+J1440-(J1465*$I$1)</f>
        <v>0</v>
      </c>
      <c r="K1467" s="13" t="s">
        <v>3105</v>
      </c>
      <c r="T1467" s="12" t="s">
        <v>1403</v>
      </c>
    </row>
    <row r="1468" spans="5:20" ht="12.95" customHeight="1" x14ac:dyDescent="0.2">
      <c r="E1468" s="5" t="s">
        <v>3054</v>
      </c>
      <c r="G1468" s="5" t="s">
        <v>1625</v>
      </c>
      <c r="H1468" s="9" t="s">
        <v>1626</v>
      </c>
      <c r="I1468" s="22">
        <v>0</v>
      </c>
      <c r="J1468" s="22">
        <v>0</v>
      </c>
      <c r="K1468" s="12" t="s">
        <v>3106</v>
      </c>
      <c r="T1468" s="12" t="s">
        <v>1404</v>
      </c>
    </row>
    <row r="1469" spans="5:20" ht="12.95" customHeight="1" x14ac:dyDescent="0.2">
      <c r="E1469" s="5" t="s">
        <v>3054</v>
      </c>
      <c r="G1469" s="3" t="s">
        <v>1628</v>
      </c>
      <c r="H1469" s="10" t="s">
        <v>1629</v>
      </c>
      <c r="I1469" s="23">
        <f>+I1467-(I1468*$I$1)</f>
        <v>0</v>
      </c>
      <c r="J1469" s="23">
        <f>+J1467-(J1468*$I$1)</f>
        <v>0</v>
      </c>
      <c r="K1469" s="13" t="s">
        <v>3107</v>
      </c>
      <c r="T1469" s="12" t="s">
        <v>1405</v>
      </c>
    </row>
    <row r="1470" spans="5:20" ht="12.95" customHeight="1" x14ac:dyDescent="0.2">
      <c r="E1470" s="5" t="s">
        <v>3054</v>
      </c>
      <c r="G1470" s="5" t="s">
        <v>1631</v>
      </c>
      <c r="H1470" s="9" t="s">
        <v>1632</v>
      </c>
      <c r="I1470" s="22">
        <v>0</v>
      </c>
      <c r="J1470" s="22">
        <v>0</v>
      </c>
      <c r="K1470" s="12" t="s">
        <v>3108</v>
      </c>
      <c r="T1470" s="12" t="s">
        <v>1406</v>
      </c>
    </row>
    <row r="1471" spans="5:20" ht="12.95" customHeight="1" x14ac:dyDescent="0.2">
      <c r="E1471" s="5" t="s">
        <v>3054</v>
      </c>
      <c r="G1471" s="5" t="s">
        <v>1634</v>
      </c>
      <c r="H1471" s="9" t="s">
        <v>1635</v>
      </c>
      <c r="I1471" s="22">
        <v>0</v>
      </c>
      <c r="J1471" s="22">
        <v>0</v>
      </c>
      <c r="K1471" s="12" t="s">
        <v>3109</v>
      </c>
      <c r="T1471" s="12" t="s">
        <v>1407</v>
      </c>
    </row>
    <row r="1472" spans="5:20" ht="12.95" customHeight="1" x14ac:dyDescent="0.2">
      <c r="E1472" s="5" t="s">
        <v>3054</v>
      </c>
      <c r="G1472" s="3" t="s">
        <v>1637</v>
      </c>
      <c r="H1472" s="10" t="s">
        <v>1638</v>
      </c>
      <c r="I1472" s="23">
        <f>SUM(I1469:I1471)</f>
        <v>0</v>
      </c>
      <c r="J1472" s="23">
        <f>SUM(J1469:J1471)</f>
        <v>0</v>
      </c>
      <c r="K1472" s="13" t="s">
        <v>3110</v>
      </c>
      <c r="T1472" s="12" t="s">
        <v>1408</v>
      </c>
    </row>
    <row r="1473" spans="4:20" ht="12.95" customHeight="1" x14ac:dyDescent="0.2">
      <c r="E1473" s="5" t="s">
        <v>3054</v>
      </c>
      <c r="G1473" s="7" t="s">
        <v>1640</v>
      </c>
      <c r="H1473" s="8" t="s">
        <v>1641</v>
      </c>
      <c r="I1473" s="21"/>
      <c r="J1473" s="21"/>
      <c r="K1473" s="12" t="s">
        <v>3111</v>
      </c>
      <c r="T1473" s="12" t="s">
        <v>1409</v>
      </c>
    </row>
    <row r="1474" spans="4:20" ht="12.95" customHeight="1" x14ac:dyDescent="0.2">
      <c r="E1474" s="5" t="s">
        <v>3054</v>
      </c>
      <c r="G1474" s="5" t="s">
        <v>1643</v>
      </c>
      <c r="H1474" s="9" t="s">
        <v>1644</v>
      </c>
      <c r="I1474" s="22">
        <v>0</v>
      </c>
      <c r="J1474" s="22">
        <v>0</v>
      </c>
      <c r="K1474" s="12" t="s">
        <v>3112</v>
      </c>
      <c r="T1474" s="12" t="s">
        <v>1410</v>
      </c>
    </row>
    <row r="1475" spans="4:20" ht="12.95" customHeight="1" x14ac:dyDescent="0.2">
      <c r="E1475" s="5" t="s">
        <v>3054</v>
      </c>
      <c r="G1475" s="5" t="s">
        <v>1646</v>
      </c>
      <c r="H1475" s="9" t="s">
        <v>1647</v>
      </c>
      <c r="I1475" s="22">
        <v>0</v>
      </c>
      <c r="J1475" s="22">
        <v>0</v>
      </c>
      <c r="K1475" s="12" t="s">
        <v>3113</v>
      </c>
      <c r="T1475" s="12" t="s">
        <v>1411</v>
      </c>
    </row>
    <row r="1476" spans="4:20" ht="12.95" customHeight="1" x14ac:dyDescent="0.2">
      <c r="E1476" s="5" t="s">
        <v>3054</v>
      </c>
      <c r="G1476" s="5" t="s">
        <v>1649</v>
      </c>
      <c r="H1476" s="9" t="s">
        <v>1650</v>
      </c>
      <c r="I1476" s="22">
        <v>0</v>
      </c>
      <c r="J1476" s="22">
        <v>0</v>
      </c>
      <c r="K1476" s="12" t="s">
        <v>3114</v>
      </c>
      <c r="T1476" s="12" t="s">
        <v>1412</v>
      </c>
    </row>
    <row r="1477" spans="4:20" ht="12.95" customHeight="1" x14ac:dyDescent="0.2">
      <c r="E1477" s="5" t="s">
        <v>3054</v>
      </c>
      <c r="G1477" s="5" t="s">
        <v>1652</v>
      </c>
      <c r="H1477" s="9" t="s">
        <v>1653</v>
      </c>
      <c r="I1477" s="22">
        <v>0</v>
      </c>
      <c r="J1477" s="22">
        <v>0</v>
      </c>
      <c r="K1477" s="12" t="s">
        <v>3115</v>
      </c>
      <c r="T1477" s="12" t="s">
        <v>1413</v>
      </c>
    </row>
    <row r="1478" spans="4:20" ht="12.95" customHeight="1" x14ac:dyDescent="0.2">
      <c r="E1478" s="5" t="s">
        <v>3054</v>
      </c>
      <c r="G1478" s="5" t="s">
        <v>1655</v>
      </c>
      <c r="H1478" s="9" t="s">
        <v>1656</v>
      </c>
      <c r="I1478" s="22">
        <v>0</v>
      </c>
      <c r="J1478" s="22">
        <v>0</v>
      </c>
      <c r="K1478" s="12" t="s">
        <v>3116</v>
      </c>
      <c r="T1478" s="12" t="s">
        <v>1414</v>
      </c>
    </row>
    <row r="1479" spans="4:20" ht="12.95" customHeight="1" x14ac:dyDescent="0.2">
      <c r="E1479" s="5" t="s">
        <v>3054</v>
      </c>
      <c r="G1479" s="5" t="s">
        <v>1658</v>
      </c>
      <c r="H1479" s="9" t="s">
        <v>1659</v>
      </c>
      <c r="I1479" s="22">
        <v>0</v>
      </c>
      <c r="J1479" s="22">
        <v>0</v>
      </c>
      <c r="K1479" s="12" t="s">
        <v>3117</v>
      </c>
      <c r="T1479" s="12" t="s">
        <v>1415</v>
      </c>
    </row>
    <row r="1480" spans="4:20" ht="12.95" customHeight="1" x14ac:dyDescent="0.2">
      <c r="E1480" s="5" t="s">
        <v>3054</v>
      </c>
      <c r="G1480" s="5" t="s">
        <v>1661</v>
      </c>
      <c r="H1480" s="9" t="s">
        <v>1662</v>
      </c>
      <c r="I1480" s="22">
        <v>0</v>
      </c>
      <c r="J1480" s="22">
        <v>0</v>
      </c>
      <c r="K1480" s="12" t="s">
        <v>3118</v>
      </c>
      <c r="T1480" s="12" t="s">
        <v>1416</v>
      </c>
    </row>
    <row r="1481" spans="4:20" ht="12.95" customHeight="1" x14ac:dyDescent="0.2">
      <c r="E1481" s="5" t="s">
        <v>3054</v>
      </c>
      <c r="G1481" s="5" t="s">
        <v>1664</v>
      </c>
      <c r="H1481" s="9" t="s">
        <v>1665</v>
      </c>
      <c r="I1481" s="22">
        <v>0</v>
      </c>
      <c r="J1481" s="22">
        <v>0</v>
      </c>
      <c r="K1481" s="12" t="s">
        <v>3119</v>
      </c>
      <c r="T1481" s="12" t="s">
        <v>1417</v>
      </c>
    </row>
    <row r="1482" spans="4:20" ht="12.95" customHeight="1" x14ac:dyDescent="0.2">
      <c r="E1482" s="5" t="s">
        <v>3054</v>
      </c>
      <c r="G1482" s="5" t="s">
        <v>1667</v>
      </c>
      <c r="H1482" s="9" t="s">
        <v>1668</v>
      </c>
      <c r="I1482" s="22">
        <v>0</v>
      </c>
      <c r="J1482" s="22">
        <v>0</v>
      </c>
      <c r="K1482" s="12" t="s">
        <v>3120</v>
      </c>
      <c r="T1482" s="12" t="s">
        <v>1418</v>
      </c>
    </row>
    <row r="1483" spans="4:20" ht="12.95" customHeight="1" x14ac:dyDescent="0.2">
      <c r="E1483" s="5" t="s">
        <v>3054</v>
      </c>
      <c r="G1483" s="3" t="s">
        <v>1670</v>
      </c>
      <c r="H1483" s="10" t="s">
        <v>1671</v>
      </c>
      <c r="I1483" s="23">
        <f>+I1472+SUM(I1474:I1482)</f>
        <v>0</v>
      </c>
      <c r="J1483" s="23">
        <f>+J1472+SUM(J1474:J1482)</f>
        <v>0</v>
      </c>
      <c r="K1483" s="13" t="s">
        <v>3121</v>
      </c>
      <c r="T1483" s="12" t="s">
        <v>1419</v>
      </c>
    </row>
    <row r="1484" spans="4:20" ht="12.95" customHeight="1" x14ac:dyDescent="0.2">
      <c r="D1484" s="5" t="s">
        <v>3122</v>
      </c>
      <c r="E1484" s="5" t="s">
        <v>3123</v>
      </c>
      <c r="F1484" s="18"/>
      <c r="G1484" s="7" t="s">
        <v>4652</v>
      </c>
      <c r="H1484" s="8" t="s">
        <v>4653</v>
      </c>
      <c r="I1484" s="21"/>
      <c r="J1484" s="21"/>
      <c r="K1484" s="12" t="s">
        <v>3124</v>
      </c>
      <c r="T1484" s="12" t="s">
        <v>4625</v>
      </c>
    </row>
    <row r="1485" spans="4:20" ht="12.95" customHeight="1" x14ac:dyDescent="0.2">
      <c r="E1485" s="5" t="s">
        <v>3123</v>
      </c>
      <c r="G1485" s="5" t="s">
        <v>4655</v>
      </c>
      <c r="H1485" s="9" t="s">
        <v>4656</v>
      </c>
      <c r="I1485" s="22">
        <v>0</v>
      </c>
      <c r="J1485" s="22">
        <v>0</v>
      </c>
      <c r="K1485" s="12" t="s">
        <v>3125</v>
      </c>
      <c r="T1485" s="12" t="s">
        <v>4626</v>
      </c>
    </row>
    <row r="1486" spans="4:20" ht="12.95" customHeight="1" x14ac:dyDescent="0.2">
      <c r="E1486" s="5" t="s">
        <v>3123</v>
      </c>
      <c r="G1486" s="5" t="s">
        <v>4658</v>
      </c>
      <c r="H1486" s="9" t="s">
        <v>4659</v>
      </c>
      <c r="I1486" s="22">
        <v>0</v>
      </c>
      <c r="J1486" s="22">
        <v>0</v>
      </c>
      <c r="K1486" s="12" t="s">
        <v>3126</v>
      </c>
      <c r="T1486" s="12" t="s">
        <v>4627</v>
      </c>
    </row>
    <row r="1487" spans="4:20" ht="12.95" customHeight="1" x14ac:dyDescent="0.2">
      <c r="E1487" s="5" t="s">
        <v>3123</v>
      </c>
      <c r="G1487" s="5" t="s">
        <v>4661</v>
      </c>
      <c r="H1487" s="9" t="s">
        <v>4662</v>
      </c>
      <c r="I1487" s="22">
        <v>0</v>
      </c>
      <c r="J1487" s="22">
        <v>0</v>
      </c>
      <c r="K1487" s="12" t="s">
        <v>3127</v>
      </c>
      <c r="T1487" s="12" t="s">
        <v>4628</v>
      </c>
    </row>
    <row r="1488" spans="4:20" ht="12.95" customHeight="1" x14ac:dyDescent="0.2">
      <c r="E1488" s="5" t="s">
        <v>3123</v>
      </c>
      <c r="G1488" s="5" t="s">
        <v>4664</v>
      </c>
      <c r="H1488" s="9" t="s">
        <v>4665</v>
      </c>
      <c r="I1488" s="22">
        <v>0</v>
      </c>
      <c r="J1488" s="22">
        <v>0</v>
      </c>
      <c r="K1488" s="12" t="s">
        <v>3128</v>
      </c>
      <c r="T1488" s="12" t="s">
        <v>4629</v>
      </c>
    </row>
    <row r="1489" spans="5:20" ht="12.95" customHeight="1" x14ac:dyDescent="0.2">
      <c r="E1489" s="5" t="s">
        <v>3123</v>
      </c>
      <c r="G1489" s="5" t="s">
        <v>4667</v>
      </c>
      <c r="H1489" s="9" t="s">
        <v>4668</v>
      </c>
      <c r="I1489" s="22">
        <v>0</v>
      </c>
      <c r="J1489" s="22">
        <v>0</v>
      </c>
      <c r="K1489" s="12" t="s">
        <v>3129</v>
      </c>
      <c r="T1489" s="12" t="s">
        <v>4630</v>
      </c>
    </row>
    <row r="1490" spans="5:20" ht="12.95" customHeight="1" x14ac:dyDescent="0.2">
      <c r="E1490" s="5" t="s">
        <v>3123</v>
      </c>
      <c r="G1490" s="5" t="s">
        <v>4670</v>
      </c>
      <c r="H1490" s="9" t="s">
        <v>4671</v>
      </c>
      <c r="I1490" s="22">
        <v>0</v>
      </c>
      <c r="J1490" s="22">
        <v>0</v>
      </c>
      <c r="K1490" s="12" t="s">
        <v>3130</v>
      </c>
      <c r="T1490" s="12" t="s">
        <v>4631</v>
      </c>
    </row>
    <row r="1491" spans="5:20" ht="12.95" customHeight="1" x14ac:dyDescent="0.2">
      <c r="E1491" s="5" t="s">
        <v>3123</v>
      </c>
      <c r="G1491" s="5" t="s">
        <v>4673</v>
      </c>
      <c r="H1491" s="9" t="s">
        <v>4674</v>
      </c>
      <c r="I1491" s="22">
        <v>0</v>
      </c>
      <c r="J1491" s="22">
        <v>0</v>
      </c>
      <c r="K1491" s="12" t="s">
        <v>3131</v>
      </c>
      <c r="T1491" s="12" t="s">
        <v>4632</v>
      </c>
    </row>
    <row r="1492" spans="5:20" ht="12.95" customHeight="1" x14ac:dyDescent="0.2">
      <c r="E1492" s="5" t="s">
        <v>3123</v>
      </c>
      <c r="G1492" s="5" t="s">
        <v>4676</v>
      </c>
      <c r="H1492" s="9" t="s">
        <v>4677</v>
      </c>
      <c r="I1492" s="22">
        <v>0</v>
      </c>
      <c r="J1492" s="22">
        <v>0</v>
      </c>
      <c r="K1492" s="12" t="s">
        <v>3132</v>
      </c>
      <c r="T1492" s="12" t="s">
        <v>1361</v>
      </c>
    </row>
    <row r="1493" spans="5:20" ht="12.95" customHeight="1" x14ac:dyDescent="0.2">
      <c r="E1493" s="5" t="s">
        <v>3123</v>
      </c>
      <c r="G1493" s="5" t="s">
        <v>4679</v>
      </c>
      <c r="H1493" s="9" t="s">
        <v>4680</v>
      </c>
      <c r="I1493" s="22">
        <v>0</v>
      </c>
      <c r="J1493" s="22">
        <v>0</v>
      </c>
      <c r="K1493" s="12" t="s">
        <v>3133</v>
      </c>
      <c r="T1493" s="12" t="s">
        <v>1362</v>
      </c>
    </row>
    <row r="1494" spans="5:20" ht="12.95" customHeight="1" x14ac:dyDescent="0.2">
      <c r="E1494" s="5" t="s">
        <v>3123</v>
      </c>
      <c r="G1494" s="5" t="s">
        <v>4682</v>
      </c>
      <c r="H1494" s="9" t="s">
        <v>4683</v>
      </c>
      <c r="I1494" s="22">
        <v>0</v>
      </c>
      <c r="J1494" s="22">
        <v>0</v>
      </c>
      <c r="K1494" s="12" t="s">
        <v>3134</v>
      </c>
      <c r="T1494" s="12" t="s">
        <v>1363</v>
      </c>
    </row>
    <row r="1495" spans="5:20" ht="12.95" customHeight="1" x14ac:dyDescent="0.2">
      <c r="E1495" s="5" t="s">
        <v>3123</v>
      </c>
      <c r="G1495" s="5" t="s">
        <v>4685</v>
      </c>
      <c r="H1495" s="9" t="s">
        <v>4686</v>
      </c>
      <c r="I1495" s="22">
        <v>0</v>
      </c>
      <c r="J1495" s="22">
        <v>0</v>
      </c>
      <c r="K1495" s="12" t="s">
        <v>3135</v>
      </c>
      <c r="T1495" s="12" t="s">
        <v>1364</v>
      </c>
    </row>
    <row r="1496" spans="5:20" ht="12.95" customHeight="1" x14ac:dyDescent="0.2">
      <c r="E1496" s="5" t="s">
        <v>3123</v>
      </c>
      <c r="G1496" s="5" t="s">
        <v>4688</v>
      </c>
      <c r="H1496" s="9" t="s">
        <v>4689</v>
      </c>
      <c r="I1496" s="22">
        <v>0</v>
      </c>
      <c r="J1496" s="22">
        <v>0</v>
      </c>
      <c r="K1496" s="12" t="s">
        <v>3136</v>
      </c>
      <c r="T1496" s="12" t="s">
        <v>1365</v>
      </c>
    </row>
    <row r="1497" spans="5:20" ht="12.95" customHeight="1" x14ac:dyDescent="0.2">
      <c r="E1497" s="5" t="s">
        <v>3123</v>
      </c>
      <c r="G1497" s="5" t="s">
        <v>4691</v>
      </c>
      <c r="H1497" s="9" t="s">
        <v>4692</v>
      </c>
      <c r="I1497" s="22">
        <v>0</v>
      </c>
      <c r="J1497" s="22">
        <v>0</v>
      </c>
      <c r="K1497" s="12" t="s">
        <v>3137</v>
      </c>
      <c r="T1497" s="12" t="s">
        <v>1366</v>
      </c>
    </row>
    <row r="1498" spans="5:20" ht="12.95" customHeight="1" x14ac:dyDescent="0.2">
      <c r="E1498" s="5" t="s">
        <v>3123</v>
      </c>
      <c r="G1498" s="5" t="s">
        <v>4694</v>
      </c>
      <c r="H1498" s="9" t="s">
        <v>4695</v>
      </c>
      <c r="I1498" s="22">
        <v>0</v>
      </c>
      <c r="J1498" s="22">
        <v>0</v>
      </c>
      <c r="K1498" s="12" t="s">
        <v>3138</v>
      </c>
      <c r="T1498" s="12" t="s">
        <v>1367</v>
      </c>
    </row>
    <row r="1499" spans="5:20" ht="12.95" customHeight="1" x14ac:dyDescent="0.2">
      <c r="E1499" s="5" t="s">
        <v>3123</v>
      </c>
      <c r="G1499" s="3" t="s">
        <v>4697</v>
      </c>
      <c r="H1499" s="10" t="s">
        <v>4698</v>
      </c>
      <c r="I1499" s="23">
        <f>SUM(I1485:I1498)</f>
        <v>0</v>
      </c>
      <c r="J1499" s="23">
        <f>SUM(J1485:J1498)</f>
        <v>0</v>
      </c>
      <c r="K1499" s="13" t="s">
        <v>3139</v>
      </c>
      <c r="T1499" s="12" t="s">
        <v>1368</v>
      </c>
    </row>
    <row r="1500" spans="5:20" ht="12.95" customHeight="1" x14ac:dyDescent="0.2">
      <c r="E1500" s="5" t="s">
        <v>3123</v>
      </c>
      <c r="G1500" s="5" t="s">
        <v>4700</v>
      </c>
      <c r="H1500" s="9" t="s">
        <v>4701</v>
      </c>
      <c r="I1500" s="22">
        <v>0</v>
      </c>
      <c r="J1500" s="22">
        <v>0</v>
      </c>
      <c r="K1500" s="12" t="s">
        <v>3140</v>
      </c>
      <c r="T1500" s="12" t="s">
        <v>1369</v>
      </c>
    </row>
    <row r="1501" spans="5:20" ht="12.95" customHeight="1" x14ac:dyDescent="0.2">
      <c r="E1501" s="5" t="s">
        <v>3123</v>
      </c>
      <c r="G1501" s="3" t="s">
        <v>4703</v>
      </c>
      <c r="H1501" s="10" t="s">
        <v>4704</v>
      </c>
      <c r="I1501" s="23">
        <f>+I1499-(I1500*$I$1)</f>
        <v>0</v>
      </c>
      <c r="J1501" s="23">
        <f>+J1499-(J1500*$I$1)</f>
        <v>0</v>
      </c>
      <c r="K1501" s="13" t="s">
        <v>3141</v>
      </c>
      <c r="T1501" s="12" t="s">
        <v>1370</v>
      </c>
    </row>
    <row r="1502" spans="5:20" ht="12.95" customHeight="1" x14ac:dyDescent="0.2">
      <c r="E1502" s="5" t="s">
        <v>3123</v>
      </c>
      <c r="G1502" s="7" t="s">
        <v>4706</v>
      </c>
      <c r="H1502" s="8" t="s">
        <v>4707</v>
      </c>
      <c r="I1502" s="21"/>
      <c r="J1502" s="21"/>
      <c r="K1502" s="12" t="s">
        <v>3142</v>
      </c>
      <c r="T1502" s="12" t="s">
        <v>1371</v>
      </c>
    </row>
    <row r="1503" spans="5:20" ht="12.95" customHeight="1" x14ac:dyDescent="0.2">
      <c r="E1503" s="5" t="s">
        <v>3123</v>
      </c>
      <c r="G1503" s="5" t="s">
        <v>4709</v>
      </c>
      <c r="H1503" s="9" t="s">
        <v>4710</v>
      </c>
      <c r="I1503" s="22">
        <v>0</v>
      </c>
      <c r="J1503" s="22">
        <v>0</v>
      </c>
      <c r="K1503" s="12" t="s">
        <v>3143</v>
      </c>
      <c r="T1503" s="12" t="s">
        <v>1372</v>
      </c>
    </row>
    <row r="1504" spans="5:20" ht="12.95" customHeight="1" x14ac:dyDescent="0.2">
      <c r="E1504" s="5" t="s">
        <v>3123</v>
      </c>
      <c r="G1504" s="5" t="s">
        <v>4712</v>
      </c>
      <c r="H1504" s="9" t="s">
        <v>1533</v>
      </c>
      <c r="I1504" s="22">
        <v>0</v>
      </c>
      <c r="J1504" s="22">
        <v>0</v>
      </c>
      <c r="K1504" s="12" t="s">
        <v>3144</v>
      </c>
      <c r="T1504" s="12" t="s">
        <v>1373</v>
      </c>
    </row>
    <row r="1505" spans="5:20" ht="12.95" customHeight="1" x14ac:dyDescent="0.2">
      <c r="E1505" s="5" t="s">
        <v>3123</v>
      </c>
      <c r="G1505" s="5" t="s">
        <v>1535</v>
      </c>
      <c r="H1505" s="9" t="s">
        <v>1536</v>
      </c>
      <c r="I1505" s="22">
        <v>0</v>
      </c>
      <c r="J1505" s="22">
        <v>0</v>
      </c>
      <c r="K1505" s="12" t="s">
        <v>0</v>
      </c>
      <c r="T1505" s="12" t="s">
        <v>1374</v>
      </c>
    </row>
    <row r="1506" spans="5:20" ht="12.95" customHeight="1" x14ac:dyDescent="0.2">
      <c r="E1506" s="5" t="s">
        <v>3123</v>
      </c>
      <c r="G1506" s="3" t="s">
        <v>1538</v>
      </c>
      <c r="H1506" s="10" t="s">
        <v>1539</v>
      </c>
      <c r="I1506" s="23">
        <f>SUM(I1503:I1505)</f>
        <v>0</v>
      </c>
      <c r="J1506" s="23">
        <f>SUM(J1503:J1505)</f>
        <v>0</v>
      </c>
      <c r="K1506" s="13" t="s">
        <v>1</v>
      </c>
      <c r="T1506" s="12" t="s">
        <v>1375</v>
      </c>
    </row>
    <row r="1507" spans="5:20" ht="12.95" customHeight="1" x14ac:dyDescent="0.2">
      <c r="E1507" s="5" t="s">
        <v>3123</v>
      </c>
      <c r="G1507" s="3" t="s">
        <v>1541</v>
      </c>
      <c r="H1507" s="10" t="s">
        <v>1542</v>
      </c>
      <c r="I1507" s="23">
        <f>+I1501+I1506</f>
        <v>0</v>
      </c>
      <c r="J1507" s="23">
        <f>+J1501+J1506</f>
        <v>0</v>
      </c>
      <c r="K1507" s="13" t="s">
        <v>2</v>
      </c>
      <c r="T1507" s="12" t="s">
        <v>1376</v>
      </c>
    </row>
    <row r="1508" spans="5:20" ht="12.95" customHeight="1" x14ac:dyDescent="0.2">
      <c r="E1508" s="5" t="s">
        <v>3123</v>
      </c>
      <c r="G1508" s="7" t="s">
        <v>1544</v>
      </c>
      <c r="H1508" s="8" t="s">
        <v>1545</v>
      </c>
      <c r="I1508" s="21"/>
      <c r="J1508" s="21"/>
      <c r="K1508" s="12" t="s">
        <v>3</v>
      </c>
      <c r="T1508" s="12" t="s">
        <v>1377</v>
      </c>
    </row>
    <row r="1509" spans="5:20" ht="12.95" customHeight="1" x14ac:dyDescent="0.2">
      <c r="E1509" s="5" t="s">
        <v>3123</v>
      </c>
      <c r="G1509" s="5" t="s">
        <v>1547</v>
      </c>
      <c r="H1509" s="9" t="s">
        <v>1548</v>
      </c>
      <c r="I1509" s="22">
        <v>0</v>
      </c>
      <c r="J1509" s="22">
        <v>0</v>
      </c>
      <c r="K1509" s="12" t="s">
        <v>4</v>
      </c>
      <c r="T1509" s="12" t="s">
        <v>1378</v>
      </c>
    </row>
    <row r="1510" spans="5:20" ht="12.95" customHeight="1" x14ac:dyDescent="0.2">
      <c r="E1510" s="5" t="s">
        <v>3123</v>
      </c>
      <c r="G1510" s="5" t="s">
        <v>1550</v>
      </c>
      <c r="H1510" s="9" t="s">
        <v>1551</v>
      </c>
      <c r="I1510" s="22">
        <v>0</v>
      </c>
      <c r="J1510" s="22">
        <v>0</v>
      </c>
      <c r="K1510" s="12" t="s">
        <v>5</v>
      </c>
      <c r="T1510" s="12" t="s">
        <v>1379</v>
      </c>
    </row>
    <row r="1511" spans="5:20" ht="12.95" customHeight="1" x14ac:dyDescent="0.2">
      <c r="E1511" s="5" t="s">
        <v>3123</v>
      </c>
      <c r="G1511" s="5" t="s">
        <v>1553</v>
      </c>
      <c r="H1511" s="9" t="s">
        <v>1554</v>
      </c>
      <c r="I1511" s="22">
        <v>0</v>
      </c>
      <c r="J1511" s="22">
        <v>0</v>
      </c>
      <c r="K1511" s="12" t="s">
        <v>6</v>
      </c>
      <c r="T1511" s="12" t="s">
        <v>1380</v>
      </c>
    </row>
    <row r="1512" spans="5:20" ht="12.95" customHeight="1" x14ac:dyDescent="0.2">
      <c r="E1512" s="5" t="s">
        <v>3123</v>
      </c>
      <c r="G1512" s="5" t="s">
        <v>1556</v>
      </c>
      <c r="H1512" s="9" t="s">
        <v>1557</v>
      </c>
      <c r="I1512" s="22">
        <v>0</v>
      </c>
      <c r="J1512" s="22">
        <v>0</v>
      </c>
      <c r="K1512" s="12" t="s">
        <v>7</v>
      </c>
      <c r="T1512" s="12" t="s">
        <v>1381</v>
      </c>
    </row>
    <row r="1513" spans="5:20" ht="12.95" customHeight="1" x14ac:dyDescent="0.2">
      <c r="E1513" s="5" t="s">
        <v>3123</v>
      </c>
      <c r="G1513" s="5" t="s">
        <v>1559</v>
      </c>
      <c r="H1513" s="9" t="s">
        <v>1560</v>
      </c>
      <c r="I1513" s="22">
        <v>0</v>
      </c>
      <c r="J1513" s="22">
        <v>0</v>
      </c>
      <c r="K1513" s="12" t="s">
        <v>8</v>
      </c>
      <c r="T1513" s="12" t="s">
        <v>1382</v>
      </c>
    </row>
    <row r="1514" spans="5:20" ht="12.95" customHeight="1" x14ac:dyDescent="0.2">
      <c r="E1514" s="5" t="s">
        <v>3123</v>
      </c>
      <c r="G1514" s="5" t="s">
        <v>1562</v>
      </c>
      <c r="H1514" s="9" t="s">
        <v>1563</v>
      </c>
      <c r="I1514" s="22">
        <v>0</v>
      </c>
      <c r="J1514" s="22">
        <v>0</v>
      </c>
      <c r="K1514" s="12" t="s">
        <v>9</v>
      </c>
      <c r="T1514" s="12" t="s">
        <v>1383</v>
      </c>
    </row>
    <row r="1515" spans="5:20" ht="12.95" customHeight="1" x14ac:dyDescent="0.2">
      <c r="E1515" s="5" t="s">
        <v>3123</v>
      </c>
      <c r="G1515" s="5" t="s">
        <v>1565</v>
      </c>
      <c r="H1515" s="9" t="s">
        <v>1566</v>
      </c>
      <c r="I1515" s="22">
        <v>0</v>
      </c>
      <c r="J1515" s="22">
        <v>0</v>
      </c>
      <c r="K1515" s="12" t="s">
        <v>10</v>
      </c>
      <c r="T1515" s="12" t="s">
        <v>1384</v>
      </c>
    </row>
    <row r="1516" spans="5:20" ht="12.95" customHeight="1" x14ac:dyDescent="0.2">
      <c r="E1516" s="5" t="s">
        <v>3123</v>
      </c>
      <c r="G1516" s="5" t="s">
        <v>1568</v>
      </c>
      <c r="H1516" s="9" t="s">
        <v>1569</v>
      </c>
      <c r="I1516" s="22">
        <v>0</v>
      </c>
      <c r="J1516" s="22">
        <v>0</v>
      </c>
      <c r="K1516" s="12" t="s">
        <v>11</v>
      </c>
      <c r="T1516" s="12" t="s">
        <v>1385</v>
      </c>
    </row>
    <row r="1517" spans="5:20" ht="12.95" customHeight="1" x14ac:dyDescent="0.2">
      <c r="E1517" s="5" t="s">
        <v>3123</v>
      </c>
      <c r="G1517" s="5" t="s">
        <v>1571</v>
      </c>
      <c r="H1517" s="9" t="s">
        <v>1572</v>
      </c>
      <c r="I1517" s="22">
        <v>0</v>
      </c>
      <c r="J1517" s="22">
        <v>0</v>
      </c>
      <c r="K1517" s="12" t="s">
        <v>12</v>
      </c>
      <c r="T1517" s="12" t="s">
        <v>1386</v>
      </c>
    </row>
    <row r="1518" spans="5:20" ht="12.95" customHeight="1" x14ac:dyDescent="0.2">
      <c r="E1518" s="5" t="s">
        <v>3123</v>
      </c>
      <c r="G1518" s="5" t="s">
        <v>1574</v>
      </c>
      <c r="H1518" s="9" t="s">
        <v>1575</v>
      </c>
      <c r="I1518" s="22">
        <v>0</v>
      </c>
      <c r="J1518" s="22">
        <v>0</v>
      </c>
      <c r="K1518" s="12" t="s">
        <v>13</v>
      </c>
      <c r="T1518" s="12" t="s">
        <v>1387</v>
      </c>
    </row>
    <row r="1519" spans="5:20" ht="12.95" customHeight="1" x14ac:dyDescent="0.2">
      <c r="E1519" s="5" t="s">
        <v>3123</v>
      </c>
      <c r="G1519" s="5" t="s">
        <v>1577</v>
      </c>
      <c r="H1519" s="9" t="s">
        <v>1578</v>
      </c>
      <c r="I1519" s="22">
        <v>0</v>
      </c>
      <c r="J1519" s="22">
        <v>0</v>
      </c>
      <c r="K1519" s="12" t="s">
        <v>14</v>
      </c>
      <c r="T1519" s="12" t="s">
        <v>1388</v>
      </c>
    </row>
    <row r="1520" spans="5:20" ht="12.95" customHeight="1" x14ac:dyDescent="0.2">
      <c r="E1520" s="5" t="s">
        <v>3123</v>
      </c>
      <c r="G1520" s="5" t="s">
        <v>1580</v>
      </c>
      <c r="H1520" s="9" t="s">
        <v>1581</v>
      </c>
      <c r="I1520" s="22">
        <v>0</v>
      </c>
      <c r="J1520" s="22">
        <v>0</v>
      </c>
      <c r="K1520" s="12" t="s">
        <v>15</v>
      </c>
      <c r="T1520" s="12" t="s">
        <v>1389</v>
      </c>
    </row>
    <row r="1521" spans="5:20" ht="12.95" customHeight="1" x14ac:dyDescent="0.2">
      <c r="E1521" s="5" t="s">
        <v>3123</v>
      </c>
      <c r="G1521" s="5" t="s">
        <v>1583</v>
      </c>
      <c r="H1521" s="9" t="s">
        <v>1584</v>
      </c>
      <c r="I1521" s="22">
        <v>0</v>
      </c>
      <c r="J1521" s="22">
        <v>0</v>
      </c>
      <c r="K1521" s="12" t="s">
        <v>16</v>
      </c>
      <c r="T1521" s="12" t="s">
        <v>1390</v>
      </c>
    </row>
    <row r="1522" spans="5:20" ht="12.95" customHeight="1" x14ac:dyDescent="0.2">
      <c r="E1522" s="5" t="s">
        <v>3123</v>
      </c>
      <c r="G1522" s="5" t="s">
        <v>1586</v>
      </c>
      <c r="H1522" s="9" t="s">
        <v>1587</v>
      </c>
      <c r="I1522" s="22">
        <v>0</v>
      </c>
      <c r="J1522" s="22">
        <v>0</v>
      </c>
      <c r="K1522" s="12" t="s">
        <v>17</v>
      </c>
      <c r="T1522" s="12" t="s">
        <v>1391</v>
      </c>
    </row>
    <row r="1523" spans="5:20" ht="12.95" customHeight="1" x14ac:dyDescent="0.2">
      <c r="E1523" s="5" t="s">
        <v>3123</v>
      </c>
      <c r="G1523" s="5" t="s">
        <v>1589</v>
      </c>
      <c r="H1523" s="9" t="s">
        <v>1590</v>
      </c>
      <c r="I1523" s="22">
        <v>0</v>
      </c>
      <c r="J1523" s="22">
        <v>0</v>
      </c>
      <c r="K1523" s="12" t="s">
        <v>18</v>
      </c>
      <c r="T1523" s="12" t="s">
        <v>1392</v>
      </c>
    </row>
    <row r="1524" spans="5:20" ht="12.95" customHeight="1" x14ac:dyDescent="0.2">
      <c r="E1524" s="5" t="s">
        <v>3123</v>
      </c>
      <c r="G1524" s="5" t="s">
        <v>1592</v>
      </c>
      <c r="H1524" s="9" t="s">
        <v>1593</v>
      </c>
      <c r="I1524" s="22">
        <v>0</v>
      </c>
      <c r="J1524" s="22">
        <v>0</v>
      </c>
      <c r="K1524" s="12" t="s">
        <v>19</v>
      </c>
      <c r="T1524" s="12" t="s">
        <v>1393</v>
      </c>
    </row>
    <row r="1525" spans="5:20" ht="12.95" customHeight="1" x14ac:dyDescent="0.2">
      <c r="E1525" s="5" t="s">
        <v>3123</v>
      </c>
      <c r="G1525" s="5" t="s">
        <v>1595</v>
      </c>
      <c r="H1525" s="9" t="s">
        <v>1596</v>
      </c>
      <c r="I1525" s="22">
        <v>0</v>
      </c>
      <c r="J1525" s="22">
        <v>0</v>
      </c>
      <c r="K1525" s="12" t="s">
        <v>20</v>
      </c>
      <c r="T1525" s="12" t="s">
        <v>1394</v>
      </c>
    </row>
    <row r="1526" spans="5:20" ht="12.95" customHeight="1" x14ac:dyDescent="0.2">
      <c r="E1526" s="5" t="s">
        <v>3123</v>
      </c>
      <c r="G1526" s="3" t="s">
        <v>1598</v>
      </c>
      <c r="H1526" s="10" t="s">
        <v>1599</v>
      </c>
      <c r="I1526" s="23">
        <f>SUM(I1509:I1525)</f>
        <v>0</v>
      </c>
      <c r="J1526" s="23">
        <f>SUM(J1509:J1525)</f>
        <v>0</v>
      </c>
      <c r="K1526" s="13" t="s">
        <v>21</v>
      </c>
      <c r="T1526" s="12" t="s">
        <v>1395</v>
      </c>
    </row>
    <row r="1527" spans="5:20" ht="12.95" customHeight="1" x14ac:dyDescent="0.2">
      <c r="E1527" s="5" t="s">
        <v>3123</v>
      </c>
      <c r="G1527" s="7" t="s">
        <v>1601</v>
      </c>
      <c r="H1527" s="8" t="s">
        <v>1602</v>
      </c>
      <c r="I1527" s="21"/>
      <c r="J1527" s="21"/>
      <c r="K1527" s="12" t="s">
        <v>22</v>
      </c>
      <c r="T1527" s="12" t="s">
        <v>1396</v>
      </c>
    </row>
    <row r="1528" spans="5:20" ht="12.95" customHeight="1" x14ac:dyDescent="0.2">
      <c r="E1528" s="5" t="s">
        <v>3123</v>
      </c>
      <c r="G1528" s="5" t="s">
        <v>1604</v>
      </c>
      <c r="H1528" s="9" t="s">
        <v>1605</v>
      </c>
      <c r="I1528" s="22">
        <v>0</v>
      </c>
      <c r="J1528" s="22">
        <v>0</v>
      </c>
      <c r="K1528" s="12" t="s">
        <v>23</v>
      </c>
      <c r="T1528" s="12" t="s">
        <v>1397</v>
      </c>
    </row>
    <row r="1529" spans="5:20" ht="12.95" customHeight="1" x14ac:dyDescent="0.2">
      <c r="E1529" s="5" t="s">
        <v>3123</v>
      </c>
      <c r="G1529" s="5" t="s">
        <v>1607</v>
      </c>
      <c r="H1529" s="9" t="s">
        <v>1608</v>
      </c>
      <c r="I1529" s="22">
        <v>0</v>
      </c>
      <c r="J1529" s="22">
        <v>0</v>
      </c>
      <c r="K1529" s="12" t="s">
        <v>24</v>
      </c>
      <c r="T1529" s="12" t="s">
        <v>1398</v>
      </c>
    </row>
    <row r="1530" spans="5:20" ht="12.95" customHeight="1" x14ac:dyDescent="0.2">
      <c r="E1530" s="5" t="s">
        <v>3123</v>
      </c>
      <c r="G1530" s="5" t="s">
        <v>1610</v>
      </c>
      <c r="H1530" s="9" t="s">
        <v>1611</v>
      </c>
      <c r="I1530" s="22">
        <v>0</v>
      </c>
      <c r="J1530" s="22">
        <v>0</v>
      </c>
      <c r="K1530" s="12" t="s">
        <v>25</v>
      </c>
      <c r="T1530" s="12" t="s">
        <v>1399</v>
      </c>
    </row>
    <row r="1531" spans="5:20" ht="12.95" customHeight="1" x14ac:dyDescent="0.2">
      <c r="E1531" s="5" t="s">
        <v>3123</v>
      </c>
      <c r="G1531" s="3" t="s">
        <v>1613</v>
      </c>
      <c r="H1531" s="10" t="s">
        <v>1614</v>
      </c>
      <c r="I1531" s="23">
        <f>SUM(I1528:I1530)</f>
        <v>0</v>
      </c>
      <c r="J1531" s="23">
        <f>SUM(J1528:J1530)</f>
        <v>0</v>
      </c>
      <c r="K1531" s="13" t="s">
        <v>26</v>
      </c>
      <c r="T1531" s="12" t="s">
        <v>1400</v>
      </c>
    </row>
    <row r="1532" spans="5:20" ht="12.95" customHeight="1" x14ac:dyDescent="0.2">
      <c r="E1532" s="5" t="s">
        <v>3123</v>
      </c>
      <c r="G1532" s="3" t="s">
        <v>1616</v>
      </c>
      <c r="H1532" s="10" t="s">
        <v>1617</v>
      </c>
      <c r="I1532" s="23">
        <f>+I1526+I1531</f>
        <v>0</v>
      </c>
      <c r="J1532" s="23">
        <f>+J1526+J1531</f>
        <v>0</v>
      </c>
      <c r="K1532" s="13" t="s">
        <v>27</v>
      </c>
      <c r="T1532" s="12" t="s">
        <v>1401</v>
      </c>
    </row>
    <row r="1533" spans="5:20" ht="12.95" customHeight="1" x14ac:dyDescent="0.2">
      <c r="E1533" s="5" t="s">
        <v>3123</v>
      </c>
      <c r="G1533" s="7" t="s">
        <v>1619</v>
      </c>
      <c r="H1533" s="8" t="s">
        <v>1620</v>
      </c>
      <c r="I1533" s="21"/>
      <c r="J1533" s="21"/>
      <c r="K1533" s="12" t="s">
        <v>28</v>
      </c>
      <c r="T1533" s="12" t="s">
        <v>1402</v>
      </c>
    </row>
    <row r="1534" spans="5:20" ht="12.95" customHeight="1" x14ac:dyDescent="0.2">
      <c r="E1534" s="5" t="s">
        <v>3123</v>
      </c>
      <c r="G1534" s="3" t="s">
        <v>1622</v>
      </c>
      <c r="H1534" s="10" t="s">
        <v>1623</v>
      </c>
      <c r="I1534" s="23">
        <f>+I1507-(I1532*$I$1)</f>
        <v>0</v>
      </c>
      <c r="J1534" s="23">
        <f>+J1507-(J1532*$I$1)</f>
        <v>0</v>
      </c>
      <c r="K1534" s="13" t="s">
        <v>29</v>
      </c>
      <c r="T1534" s="12" t="s">
        <v>1403</v>
      </c>
    </row>
    <row r="1535" spans="5:20" ht="12.95" customHeight="1" x14ac:dyDescent="0.2">
      <c r="E1535" s="5" t="s">
        <v>3123</v>
      </c>
      <c r="G1535" s="5" t="s">
        <v>1625</v>
      </c>
      <c r="H1535" s="9" t="s">
        <v>1626</v>
      </c>
      <c r="I1535" s="22">
        <v>0</v>
      </c>
      <c r="J1535" s="22">
        <v>0</v>
      </c>
      <c r="K1535" s="12" t="s">
        <v>30</v>
      </c>
      <c r="T1535" s="12" t="s">
        <v>1404</v>
      </c>
    </row>
    <row r="1536" spans="5:20" ht="12.95" customHeight="1" x14ac:dyDescent="0.2">
      <c r="E1536" s="5" t="s">
        <v>3123</v>
      </c>
      <c r="G1536" s="3" t="s">
        <v>1628</v>
      </c>
      <c r="H1536" s="10" t="s">
        <v>1629</v>
      </c>
      <c r="I1536" s="23">
        <f>+I1534-(I1535*$I$1)</f>
        <v>0</v>
      </c>
      <c r="J1536" s="23">
        <f>+J1534-(J1535*$I$1)</f>
        <v>0</v>
      </c>
      <c r="K1536" s="13" t="s">
        <v>31</v>
      </c>
      <c r="T1536" s="12" t="s">
        <v>1405</v>
      </c>
    </row>
    <row r="1537" spans="4:20" ht="12.95" customHeight="1" x14ac:dyDescent="0.2">
      <c r="E1537" s="5" t="s">
        <v>3123</v>
      </c>
      <c r="G1537" s="5" t="s">
        <v>1631</v>
      </c>
      <c r="H1537" s="9" t="s">
        <v>1632</v>
      </c>
      <c r="I1537" s="22">
        <v>0</v>
      </c>
      <c r="J1537" s="22">
        <v>0</v>
      </c>
      <c r="K1537" s="12" t="s">
        <v>32</v>
      </c>
      <c r="T1537" s="12" t="s">
        <v>1406</v>
      </c>
    </row>
    <row r="1538" spans="4:20" ht="12.95" customHeight="1" x14ac:dyDescent="0.2">
      <c r="E1538" s="5" t="s">
        <v>3123</v>
      </c>
      <c r="G1538" s="5" t="s">
        <v>1634</v>
      </c>
      <c r="H1538" s="9" t="s">
        <v>1635</v>
      </c>
      <c r="I1538" s="22">
        <v>0</v>
      </c>
      <c r="J1538" s="22">
        <v>0</v>
      </c>
      <c r="K1538" s="12" t="s">
        <v>33</v>
      </c>
      <c r="T1538" s="12" t="s">
        <v>1407</v>
      </c>
    </row>
    <row r="1539" spans="4:20" ht="12.95" customHeight="1" x14ac:dyDescent="0.2">
      <c r="E1539" s="5" t="s">
        <v>3123</v>
      </c>
      <c r="G1539" s="3" t="s">
        <v>1637</v>
      </c>
      <c r="H1539" s="10" t="s">
        <v>1638</v>
      </c>
      <c r="I1539" s="23">
        <f>SUM(I1536:I1538)</f>
        <v>0</v>
      </c>
      <c r="J1539" s="23">
        <f>SUM(J1536:J1538)</f>
        <v>0</v>
      </c>
      <c r="K1539" s="13" t="s">
        <v>34</v>
      </c>
      <c r="T1539" s="12" t="s">
        <v>1408</v>
      </c>
    </row>
    <row r="1540" spans="4:20" ht="12.95" customHeight="1" x14ac:dyDescent="0.2">
      <c r="E1540" s="5" t="s">
        <v>3123</v>
      </c>
      <c r="G1540" s="7" t="s">
        <v>1640</v>
      </c>
      <c r="H1540" s="8" t="s">
        <v>1641</v>
      </c>
      <c r="I1540" s="21"/>
      <c r="J1540" s="21"/>
      <c r="K1540" s="12" t="s">
        <v>35</v>
      </c>
      <c r="T1540" s="12" t="s">
        <v>1409</v>
      </c>
    </row>
    <row r="1541" spans="4:20" ht="12.95" customHeight="1" x14ac:dyDescent="0.2">
      <c r="E1541" s="5" t="s">
        <v>3123</v>
      </c>
      <c r="G1541" s="5" t="s">
        <v>1643</v>
      </c>
      <c r="H1541" s="9" t="s">
        <v>1644</v>
      </c>
      <c r="I1541" s="22">
        <v>0</v>
      </c>
      <c r="J1541" s="22">
        <v>0</v>
      </c>
      <c r="K1541" s="12" t="s">
        <v>36</v>
      </c>
      <c r="T1541" s="12" t="s">
        <v>1410</v>
      </c>
    </row>
    <row r="1542" spans="4:20" ht="12.95" customHeight="1" x14ac:dyDescent="0.2">
      <c r="E1542" s="5" t="s">
        <v>3123</v>
      </c>
      <c r="G1542" s="5" t="s">
        <v>1646</v>
      </c>
      <c r="H1542" s="9" t="s">
        <v>1647</v>
      </c>
      <c r="I1542" s="22">
        <v>0</v>
      </c>
      <c r="J1542" s="22">
        <v>0</v>
      </c>
      <c r="K1542" s="12" t="s">
        <v>37</v>
      </c>
      <c r="T1542" s="12" t="s">
        <v>1411</v>
      </c>
    </row>
    <row r="1543" spans="4:20" ht="12.95" customHeight="1" x14ac:dyDescent="0.2">
      <c r="E1543" s="5" t="s">
        <v>3123</v>
      </c>
      <c r="G1543" s="5" t="s">
        <v>1649</v>
      </c>
      <c r="H1543" s="9" t="s">
        <v>1650</v>
      </c>
      <c r="I1543" s="22">
        <v>0</v>
      </c>
      <c r="J1543" s="22">
        <v>0</v>
      </c>
      <c r="K1543" s="12" t="s">
        <v>38</v>
      </c>
      <c r="T1543" s="12" t="s">
        <v>1412</v>
      </c>
    </row>
    <row r="1544" spans="4:20" ht="12.95" customHeight="1" x14ac:dyDescent="0.2">
      <c r="E1544" s="5" t="s">
        <v>3123</v>
      </c>
      <c r="G1544" s="5" t="s">
        <v>1652</v>
      </c>
      <c r="H1544" s="9" t="s">
        <v>1653</v>
      </c>
      <c r="I1544" s="22">
        <v>0</v>
      </c>
      <c r="J1544" s="22">
        <v>0</v>
      </c>
      <c r="K1544" s="12" t="s">
        <v>39</v>
      </c>
      <c r="T1544" s="12" t="s">
        <v>1413</v>
      </c>
    </row>
    <row r="1545" spans="4:20" ht="12.95" customHeight="1" x14ac:dyDescent="0.2">
      <c r="E1545" s="5" t="s">
        <v>3123</v>
      </c>
      <c r="G1545" s="5" t="s">
        <v>1655</v>
      </c>
      <c r="H1545" s="9" t="s">
        <v>1656</v>
      </c>
      <c r="I1545" s="22">
        <v>0</v>
      </c>
      <c r="J1545" s="22">
        <v>0</v>
      </c>
      <c r="K1545" s="12" t="s">
        <v>40</v>
      </c>
      <c r="T1545" s="12" t="s">
        <v>1414</v>
      </c>
    </row>
    <row r="1546" spans="4:20" ht="12.95" customHeight="1" x14ac:dyDescent="0.2">
      <c r="E1546" s="5" t="s">
        <v>3123</v>
      </c>
      <c r="G1546" s="5" t="s">
        <v>1658</v>
      </c>
      <c r="H1546" s="9" t="s">
        <v>1659</v>
      </c>
      <c r="I1546" s="22">
        <v>0</v>
      </c>
      <c r="J1546" s="22">
        <v>0</v>
      </c>
      <c r="K1546" s="12" t="s">
        <v>41</v>
      </c>
      <c r="T1546" s="12" t="s">
        <v>1415</v>
      </c>
    </row>
    <row r="1547" spans="4:20" ht="12.95" customHeight="1" x14ac:dyDescent="0.2">
      <c r="E1547" s="5" t="s">
        <v>3123</v>
      </c>
      <c r="G1547" s="5" t="s">
        <v>1661</v>
      </c>
      <c r="H1547" s="9" t="s">
        <v>1662</v>
      </c>
      <c r="I1547" s="22">
        <v>0</v>
      </c>
      <c r="J1547" s="22">
        <v>0</v>
      </c>
      <c r="K1547" s="12" t="s">
        <v>42</v>
      </c>
      <c r="T1547" s="12" t="s">
        <v>1416</v>
      </c>
    </row>
    <row r="1548" spans="4:20" ht="12.95" customHeight="1" x14ac:dyDescent="0.2">
      <c r="E1548" s="5" t="s">
        <v>3123</v>
      </c>
      <c r="G1548" s="5" t="s">
        <v>1664</v>
      </c>
      <c r="H1548" s="9" t="s">
        <v>1665</v>
      </c>
      <c r="I1548" s="22">
        <v>0</v>
      </c>
      <c r="J1548" s="22">
        <v>0</v>
      </c>
      <c r="K1548" s="12" t="s">
        <v>43</v>
      </c>
      <c r="T1548" s="12" t="s">
        <v>1417</v>
      </c>
    </row>
    <row r="1549" spans="4:20" ht="12.95" customHeight="1" x14ac:dyDescent="0.2">
      <c r="E1549" s="5" t="s">
        <v>3123</v>
      </c>
      <c r="G1549" s="5" t="s">
        <v>1667</v>
      </c>
      <c r="H1549" s="9" t="s">
        <v>1668</v>
      </c>
      <c r="I1549" s="22">
        <v>0</v>
      </c>
      <c r="J1549" s="22">
        <v>0</v>
      </c>
      <c r="K1549" s="12" t="s">
        <v>44</v>
      </c>
      <c r="T1549" s="12" t="s">
        <v>1418</v>
      </c>
    </row>
    <row r="1550" spans="4:20" ht="12.95" customHeight="1" x14ac:dyDescent="0.2">
      <c r="E1550" s="5" t="s">
        <v>3123</v>
      </c>
      <c r="G1550" s="3" t="s">
        <v>1670</v>
      </c>
      <c r="H1550" s="10" t="s">
        <v>1671</v>
      </c>
      <c r="I1550" s="23">
        <f>+I1539+SUM(I1541:I1549)</f>
        <v>0</v>
      </c>
      <c r="J1550" s="23">
        <f>+J1539+SUM(J1541:J1549)</f>
        <v>0</v>
      </c>
      <c r="K1550" s="13" t="s">
        <v>45</v>
      </c>
      <c r="T1550" s="12" t="s">
        <v>1419</v>
      </c>
    </row>
    <row r="1551" spans="4:20" ht="12.95" customHeight="1" x14ac:dyDescent="0.2">
      <c r="D1551" s="5" t="s">
        <v>46</v>
      </c>
      <c r="E1551" s="5" t="s">
        <v>47</v>
      </c>
      <c r="F1551" s="18" t="s">
        <v>5660</v>
      </c>
      <c r="G1551" s="7" t="s">
        <v>4652</v>
      </c>
      <c r="H1551" s="8" t="s">
        <v>4653</v>
      </c>
      <c r="I1551" s="21"/>
      <c r="J1551" s="21"/>
      <c r="K1551" s="12" t="s">
        <v>48</v>
      </c>
      <c r="T1551" s="12" t="s">
        <v>4625</v>
      </c>
    </row>
    <row r="1552" spans="4:20" ht="12.95" customHeight="1" x14ac:dyDescent="0.2">
      <c r="E1552" s="5" t="s">
        <v>47</v>
      </c>
      <c r="G1552" s="5" t="s">
        <v>4655</v>
      </c>
      <c r="H1552" s="9" t="s">
        <v>4656</v>
      </c>
      <c r="I1552" s="22">
        <v>0</v>
      </c>
      <c r="J1552" s="22">
        <v>0</v>
      </c>
      <c r="K1552" s="12" t="s">
        <v>49</v>
      </c>
      <c r="T1552" s="12" t="s">
        <v>4626</v>
      </c>
    </row>
    <row r="1553" spans="5:20" ht="12.95" customHeight="1" x14ac:dyDescent="0.2">
      <c r="E1553" s="5" t="s">
        <v>47</v>
      </c>
      <c r="G1553" s="5" t="s">
        <v>4658</v>
      </c>
      <c r="H1553" s="9" t="s">
        <v>4659</v>
      </c>
      <c r="I1553" s="22">
        <v>0</v>
      </c>
      <c r="J1553" s="22">
        <v>0</v>
      </c>
      <c r="K1553" s="12" t="s">
        <v>50</v>
      </c>
      <c r="T1553" s="12" t="s">
        <v>4627</v>
      </c>
    </row>
    <row r="1554" spans="5:20" ht="12.95" customHeight="1" x14ac:dyDescent="0.2">
      <c r="E1554" s="5" t="s">
        <v>47</v>
      </c>
      <c r="G1554" s="5" t="s">
        <v>4661</v>
      </c>
      <c r="H1554" s="9" t="s">
        <v>4662</v>
      </c>
      <c r="I1554" s="22">
        <v>0</v>
      </c>
      <c r="J1554" s="22">
        <v>0</v>
      </c>
      <c r="K1554" s="12" t="s">
        <v>51</v>
      </c>
      <c r="T1554" s="12" t="s">
        <v>4628</v>
      </c>
    </row>
    <row r="1555" spans="5:20" ht="12.95" customHeight="1" x14ac:dyDescent="0.2">
      <c r="E1555" s="5" t="s">
        <v>47</v>
      </c>
      <c r="G1555" s="5" t="s">
        <v>4664</v>
      </c>
      <c r="H1555" s="9" t="s">
        <v>4665</v>
      </c>
      <c r="I1555" s="22">
        <v>0</v>
      </c>
      <c r="J1555" s="22">
        <v>7</v>
      </c>
      <c r="K1555" s="12" t="s">
        <v>52</v>
      </c>
      <c r="T1555" s="12" t="s">
        <v>4629</v>
      </c>
    </row>
    <row r="1556" spans="5:20" ht="12.95" customHeight="1" x14ac:dyDescent="0.2">
      <c r="E1556" s="5" t="s">
        <v>47</v>
      </c>
      <c r="G1556" s="5" t="s">
        <v>4667</v>
      </c>
      <c r="H1556" s="9" t="s">
        <v>4668</v>
      </c>
      <c r="I1556" s="22">
        <v>0</v>
      </c>
      <c r="J1556" s="22">
        <v>0</v>
      </c>
      <c r="K1556" s="12" t="s">
        <v>53</v>
      </c>
      <c r="T1556" s="12" t="s">
        <v>4630</v>
      </c>
    </row>
    <row r="1557" spans="5:20" ht="12.95" customHeight="1" x14ac:dyDescent="0.2">
      <c r="E1557" s="5" t="s">
        <v>47</v>
      </c>
      <c r="G1557" s="5" t="s">
        <v>4670</v>
      </c>
      <c r="H1557" s="9" t="s">
        <v>4671</v>
      </c>
      <c r="I1557" s="22">
        <v>0</v>
      </c>
      <c r="J1557" s="22">
        <v>0</v>
      </c>
      <c r="K1557" s="12" t="s">
        <v>54</v>
      </c>
      <c r="T1557" s="12" t="s">
        <v>4631</v>
      </c>
    </row>
    <row r="1558" spans="5:20" ht="12.95" customHeight="1" x14ac:dyDescent="0.2">
      <c r="E1558" s="5" t="s">
        <v>47</v>
      </c>
      <c r="G1558" s="5" t="s">
        <v>4673</v>
      </c>
      <c r="H1558" s="9" t="s">
        <v>4674</v>
      </c>
      <c r="I1558" s="22">
        <v>0</v>
      </c>
      <c r="J1558" s="22">
        <v>0</v>
      </c>
      <c r="K1558" s="12" t="s">
        <v>55</v>
      </c>
      <c r="T1558" s="12" t="s">
        <v>4632</v>
      </c>
    </row>
    <row r="1559" spans="5:20" ht="12.95" customHeight="1" x14ac:dyDescent="0.2">
      <c r="E1559" s="5" t="s">
        <v>47</v>
      </c>
      <c r="G1559" s="5" t="s">
        <v>4676</v>
      </c>
      <c r="H1559" s="9" t="s">
        <v>4677</v>
      </c>
      <c r="I1559" s="22">
        <v>0</v>
      </c>
      <c r="J1559" s="22">
        <v>0</v>
      </c>
      <c r="K1559" s="12" t="s">
        <v>56</v>
      </c>
      <c r="T1559" s="12" t="s">
        <v>1361</v>
      </c>
    </row>
    <row r="1560" spans="5:20" ht="12.95" customHeight="1" x14ac:dyDescent="0.2">
      <c r="E1560" s="5" t="s">
        <v>47</v>
      </c>
      <c r="G1560" s="5" t="s">
        <v>4679</v>
      </c>
      <c r="H1560" s="9" t="s">
        <v>4680</v>
      </c>
      <c r="I1560" s="22">
        <v>0</v>
      </c>
      <c r="J1560" s="22">
        <v>4193</v>
      </c>
      <c r="K1560" s="12" t="s">
        <v>57</v>
      </c>
      <c r="T1560" s="12" t="s">
        <v>1362</v>
      </c>
    </row>
    <row r="1561" spans="5:20" ht="12.95" customHeight="1" x14ac:dyDescent="0.2">
      <c r="E1561" s="5" t="s">
        <v>47</v>
      </c>
      <c r="G1561" s="5" t="s">
        <v>4682</v>
      </c>
      <c r="H1561" s="9" t="s">
        <v>4683</v>
      </c>
      <c r="I1561" s="22">
        <v>0</v>
      </c>
      <c r="J1561" s="22">
        <v>0</v>
      </c>
      <c r="K1561" s="12" t="s">
        <v>58</v>
      </c>
      <c r="T1561" s="12" t="s">
        <v>1363</v>
      </c>
    </row>
    <row r="1562" spans="5:20" ht="12.95" customHeight="1" x14ac:dyDescent="0.2">
      <c r="E1562" s="5" t="s">
        <v>47</v>
      </c>
      <c r="G1562" s="5" t="s">
        <v>4685</v>
      </c>
      <c r="H1562" s="9" t="s">
        <v>4686</v>
      </c>
      <c r="I1562" s="22">
        <v>0</v>
      </c>
      <c r="J1562" s="22">
        <v>0</v>
      </c>
      <c r="K1562" s="12" t="s">
        <v>59</v>
      </c>
      <c r="T1562" s="12" t="s">
        <v>1364</v>
      </c>
    </row>
    <row r="1563" spans="5:20" ht="12.95" customHeight="1" x14ac:dyDescent="0.2">
      <c r="E1563" s="5" t="s">
        <v>47</v>
      </c>
      <c r="G1563" s="5" t="s">
        <v>4688</v>
      </c>
      <c r="H1563" s="9" t="s">
        <v>4689</v>
      </c>
      <c r="I1563" s="22">
        <v>0</v>
      </c>
      <c r="J1563" s="22">
        <v>0</v>
      </c>
      <c r="K1563" s="12" t="s">
        <v>60</v>
      </c>
      <c r="T1563" s="12" t="s">
        <v>1365</v>
      </c>
    </row>
    <row r="1564" spans="5:20" ht="12.95" customHeight="1" x14ac:dyDescent="0.2">
      <c r="E1564" s="5" t="s">
        <v>47</v>
      </c>
      <c r="G1564" s="5" t="s">
        <v>4691</v>
      </c>
      <c r="H1564" s="9" t="s">
        <v>4692</v>
      </c>
      <c r="I1564" s="22">
        <v>0</v>
      </c>
      <c r="J1564" s="22">
        <v>133195</v>
      </c>
      <c r="K1564" s="12" t="s">
        <v>61</v>
      </c>
      <c r="T1564" s="12" t="s">
        <v>1366</v>
      </c>
    </row>
    <row r="1565" spans="5:20" ht="12.95" customHeight="1" x14ac:dyDescent="0.2">
      <c r="E1565" s="5" t="s">
        <v>47</v>
      </c>
      <c r="G1565" s="5" t="s">
        <v>4694</v>
      </c>
      <c r="H1565" s="9" t="s">
        <v>4695</v>
      </c>
      <c r="I1565" s="22">
        <v>0</v>
      </c>
      <c r="J1565" s="22">
        <v>0</v>
      </c>
      <c r="K1565" s="12" t="s">
        <v>62</v>
      </c>
      <c r="T1565" s="12" t="s">
        <v>1367</v>
      </c>
    </row>
    <row r="1566" spans="5:20" ht="12.95" customHeight="1" x14ac:dyDescent="0.2">
      <c r="E1566" s="5" t="s">
        <v>47</v>
      </c>
      <c r="G1566" s="3" t="s">
        <v>4697</v>
      </c>
      <c r="H1566" s="10" t="s">
        <v>4698</v>
      </c>
      <c r="I1566" s="23">
        <f>SUM(I1552:I1565)</f>
        <v>0</v>
      </c>
      <c r="J1566" s="23">
        <f>SUM(J1552:J1565)</f>
        <v>137395</v>
      </c>
      <c r="K1566" s="13" t="s">
        <v>63</v>
      </c>
      <c r="T1566" s="12" t="s">
        <v>1368</v>
      </c>
    </row>
    <row r="1567" spans="5:20" ht="12.95" customHeight="1" x14ac:dyDescent="0.2">
      <c r="E1567" s="5" t="s">
        <v>47</v>
      </c>
      <c r="G1567" s="5" t="s">
        <v>4700</v>
      </c>
      <c r="H1567" s="9" t="s">
        <v>4701</v>
      </c>
      <c r="I1567" s="22">
        <v>0</v>
      </c>
      <c r="J1567" s="22">
        <v>0</v>
      </c>
      <c r="K1567" s="12" t="s">
        <v>64</v>
      </c>
      <c r="T1567" s="12" t="s">
        <v>1369</v>
      </c>
    </row>
    <row r="1568" spans="5:20" ht="12.95" customHeight="1" x14ac:dyDescent="0.2">
      <c r="E1568" s="5" t="s">
        <v>47</v>
      </c>
      <c r="G1568" s="3" t="s">
        <v>4703</v>
      </c>
      <c r="H1568" s="10" t="s">
        <v>4704</v>
      </c>
      <c r="I1568" s="23">
        <f>+I1566-(I1567*$I$1)</f>
        <v>0</v>
      </c>
      <c r="J1568" s="23">
        <f>+J1566-(J1567*$I$1)</f>
        <v>137395</v>
      </c>
      <c r="K1568" s="13" t="s">
        <v>65</v>
      </c>
      <c r="T1568" s="12" t="s">
        <v>1370</v>
      </c>
    </row>
    <row r="1569" spans="5:20" ht="12.95" customHeight="1" x14ac:dyDescent="0.2">
      <c r="E1569" s="5" t="s">
        <v>47</v>
      </c>
      <c r="G1569" s="7" t="s">
        <v>4706</v>
      </c>
      <c r="H1569" s="8" t="s">
        <v>4707</v>
      </c>
      <c r="I1569" s="21"/>
      <c r="J1569" s="21"/>
      <c r="K1569" s="12" t="s">
        <v>66</v>
      </c>
      <c r="T1569" s="12" t="s">
        <v>1371</v>
      </c>
    </row>
    <row r="1570" spans="5:20" ht="12.95" customHeight="1" x14ac:dyDescent="0.2">
      <c r="E1570" s="5" t="s">
        <v>47</v>
      </c>
      <c r="G1570" s="5" t="s">
        <v>4709</v>
      </c>
      <c r="H1570" s="9" t="s">
        <v>4710</v>
      </c>
      <c r="I1570" s="22">
        <v>0</v>
      </c>
      <c r="J1570" s="22">
        <v>0</v>
      </c>
      <c r="K1570" s="12" t="s">
        <v>67</v>
      </c>
      <c r="T1570" s="12" t="s">
        <v>1372</v>
      </c>
    </row>
    <row r="1571" spans="5:20" ht="12.95" customHeight="1" x14ac:dyDescent="0.2">
      <c r="E1571" s="5" t="s">
        <v>47</v>
      </c>
      <c r="G1571" s="5" t="s">
        <v>4712</v>
      </c>
      <c r="H1571" s="9" t="s">
        <v>1533</v>
      </c>
      <c r="I1571" s="22">
        <v>0</v>
      </c>
      <c r="J1571" s="22">
        <v>0</v>
      </c>
      <c r="K1571" s="12" t="s">
        <v>68</v>
      </c>
      <c r="T1571" s="12" t="s">
        <v>1373</v>
      </c>
    </row>
    <row r="1572" spans="5:20" ht="12.95" customHeight="1" x14ac:dyDescent="0.2">
      <c r="E1572" s="5" t="s">
        <v>47</v>
      </c>
      <c r="G1572" s="5" t="s">
        <v>1535</v>
      </c>
      <c r="H1572" s="9" t="s">
        <v>1536</v>
      </c>
      <c r="I1572" s="22">
        <v>0</v>
      </c>
      <c r="J1572" s="22">
        <v>0</v>
      </c>
      <c r="K1572" s="12" t="s">
        <v>69</v>
      </c>
      <c r="T1572" s="12" t="s">
        <v>1374</v>
      </c>
    </row>
    <row r="1573" spans="5:20" ht="12.95" customHeight="1" x14ac:dyDescent="0.2">
      <c r="E1573" s="5" t="s">
        <v>47</v>
      </c>
      <c r="G1573" s="3" t="s">
        <v>1538</v>
      </c>
      <c r="H1573" s="10" t="s">
        <v>1539</v>
      </c>
      <c r="I1573" s="23">
        <f>SUM(I1570:I1572)</f>
        <v>0</v>
      </c>
      <c r="J1573" s="23">
        <f>SUM(J1570:J1572)</f>
        <v>0</v>
      </c>
      <c r="K1573" s="13" t="s">
        <v>70</v>
      </c>
      <c r="T1573" s="12" t="s">
        <v>1375</v>
      </c>
    </row>
    <row r="1574" spans="5:20" ht="12.95" customHeight="1" x14ac:dyDescent="0.2">
      <c r="E1574" s="5" t="s">
        <v>47</v>
      </c>
      <c r="G1574" s="3" t="s">
        <v>1541</v>
      </c>
      <c r="H1574" s="10" t="s">
        <v>1542</v>
      </c>
      <c r="I1574" s="23">
        <f>+I1568+I1573</f>
        <v>0</v>
      </c>
      <c r="J1574" s="23">
        <f>+J1568+J1573</f>
        <v>137395</v>
      </c>
      <c r="K1574" s="13" t="s">
        <v>71</v>
      </c>
      <c r="T1574" s="12" t="s">
        <v>1376</v>
      </c>
    </row>
    <row r="1575" spans="5:20" ht="12.95" customHeight="1" x14ac:dyDescent="0.2">
      <c r="E1575" s="5" t="s">
        <v>47</v>
      </c>
      <c r="G1575" s="7" t="s">
        <v>1544</v>
      </c>
      <c r="H1575" s="8" t="s">
        <v>1545</v>
      </c>
      <c r="I1575" s="21"/>
      <c r="J1575" s="21"/>
      <c r="K1575" s="12" t="s">
        <v>72</v>
      </c>
      <c r="T1575" s="12" t="s">
        <v>1377</v>
      </c>
    </row>
    <row r="1576" spans="5:20" ht="12.95" customHeight="1" x14ac:dyDescent="0.2">
      <c r="E1576" s="5" t="s">
        <v>47</v>
      </c>
      <c r="G1576" s="5" t="s">
        <v>1547</v>
      </c>
      <c r="H1576" s="9" t="s">
        <v>1548</v>
      </c>
      <c r="I1576" s="22">
        <v>0</v>
      </c>
      <c r="J1576" s="22">
        <v>194146</v>
      </c>
      <c r="K1576" s="12" t="s">
        <v>73</v>
      </c>
      <c r="T1576" s="12" t="s">
        <v>1378</v>
      </c>
    </row>
    <row r="1577" spans="5:20" ht="12.95" customHeight="1" x14ac:dyDescent="0.2">
      <c r="E1577" s="5" t="s">
        <v>47</v>
      </c>
      <c r="G1577" s="5" t="s">
        <v>1550</v>
      </c>
      <c r="H1577" s="9" t="s">
        <v>1551</v>
      </c>
      <c r="I1577" s="22">
        <v>0</v>
      </c>
      <c r="J1577" s="22">
        <f>110221+64271</f>
        <v>174492</v>
      </c>
      <c r="K1577" s="12" t="s">
        <v>74</v>
      </c>
      <c r="T1577" s="12" t="s">
        <v>1379</v>
      </c>
    </row>
    <row r="1578" spans="5:20" ht="12.95" customHeight="1" x14ac:dyDescent="0.2">
      <c r="E1578" s="5" t="s">
        <v>47</v>
      </c>
      <c r="G1578" s="5" t="s">
        <v>1553</v>
      </c>
      <c r="H1578" s="9" t="s">
        <v>1554</v>
      </c>
      <c r="I1578" s="22">
        <v>0</v>
      </c>
      <c r="J1578" s="22">
        <v>0</v>
      </c>
      <c r="K1578" s="12" t="s">
        <v>75</v>
      </c>
      <c r="T1578" s="12" t="s">
        <v>1380</v>
      </c>
    </row>
    <row r="1579" spans="5:20" ht="12.95" customHeight="1" x14ac:dyDescent="0.2">
      <c r="E1579" s="5" t="s">
        <v>47</v>
      </c>
      <c r="G1579" s="5" t="s">
        <v>1556</v>
      </c>
      <c r="H1579" s="9" t="s">
        <v>1557</v>
      </c>
      <c r="I1579" s="22">
        <v>0</v>
      </c>
      <c r="J1579" s="22">
        <v>0</v>
      </c>
      <c r="K1579" s="12" t="s">
        <v>76</v>
      </c>
      <c r="T1579" s="12" t="s">
        <v>1381</v>
      </c>
    </row>
    <row r="1580" spans="5:20" ht="12.95" customHeight="1" x14ac:dyDescent="0.2">
      <c r="E1580" s="5" t="s">
        <v>47</v>
      </c>
      <c r="G1580" s="5" t="s">
        <v>1559</v>
      </c>
      <c r="H1580" s="9" t="s">
        <v>1560</v>
      </c>
      <c r="I1580" s="22">
        <v>0</v>
      </c>
      <c r="J1580" s="22">
        <v>0</v>
      </c>
      <c r="K1580" s="12" t="s">
        <v>77</v>
      </c>
      <c r="T1580" s="12" t="s">
        <v>1382</v>
      </c>
    </row>
    <row r="1581" spans="5:20" ht="12.95" customHeight="1" x14ac:dyDescent="0.2">
      <c r="E1581" s="5" t="s">
        <v>47</v>
      </c>
      <c r="G1581" s="5" t="s">
        <v>1562</v>
      </c>
      <c r="H1581" s="9" t="s">
        <v>1563</v>
      </c>
      <c r="I1581" s="22">
        <v>0</v>
      </c>
      <c r="J1581" s="22">
        <v>0</v>
      </c>
      <c r="K1581" s="12" t="s">
        <v>78</v>
      </c>
      <c r="T1581" s="12" t="s">
        <v>1383</v>
      </c>
    </row>
    <row r="1582" spans="5:20" ht="12.95" customHeight="1" x14ac:dyDescent="0.2">
      <c r="E1582" s="5" t="s">
        <v>47</v>
      </c>
      <c r="G1582" s="5" t="s">
        <v>1565</v>
      </c>
      <c r="H1582" s="9" t="s">
        <v>1566</v>
      </c>
      <c r="I1582" s="22">
        <v>0</v>
      </c>
      <c r="J1582" s="22">
        <v>0</v>
      </c>
      <c r="K1582" s="12" t="s">
        <v>79</v>
      </c>
      <c r="T1582" s="12" t="s">
        <v>1384</v>
      </c>
    </row>
    <row r="1583" spans="5:20" ht="12.95" customHeight="1" x14ac:dyDescent="0.2">
      <c r="E1583" s="5" t="s">
        <v>47</v>
      </c>
      <c r="G1583" s="5" t="s">
        <v>1568</v>
      </c>
      <c r="H1583" s="9" t="s">
        <v>1569</v>
      </c>
      <c r="I1583" s="22">
        <v>0</v>
      </c>
      <c r="J1583" s="22">
        <v>0</v>
      </c>
      <c r="K1583" s="12" t="s">
        <v>80</v>
      </c>
      <c r="T1583" s="12" t="s">
        <v>1385</v>
      </c>
    </row>
    <row r="1584" spans="5:20" ht="12.95" customHeight="1" x14ac:dyDescent="0.2">
      <c r="E1584" s="5" t="s">
        <v>47</v>
      </c>
      <c r="G1584" s="5" t="s">
        <v>1571</v>
      </c>
      <c r="H1584" s="9" t="s">
        <v>1572</v>
      </c>
      <c r="I1584" s="22">
        <v>0</v>
      </c>
      <c r="J1584" s="22">
        <v>0</v>
      </c>
      <c r="K1584" s="12" t="s">
        <v>81</v>
      </c>
      <c r="T1584" s="12" t="s">
        <v>1386</v>
      </c>
    </row>
    <row r="1585" spans="5:20" ht="12.95" customHeight="1" x14ac:dyDescent="0.2">
      <c r="E1585" s="5" t="s">
        <v>47</v>
      </c>
      <c r="G1585" s="5" t="s">
        <v>1574</v>
      </c>
      <c r="H1585" s="9" t="s">
        <v>1575</v>
      </c>
      <c r="I1585" s="22">
        <v>0</v>
      </c>
      <c r="J1585" s="22">
        <v>0</v>
      </c>
      <c r="K1585" s="12" t="s">
        <v>82</v>
      </c>
      <c r="T1585" s="12" t="s">
        <v>1387</v>
      </c>
    </row>
    <row r="1586" spans="5:20" ht="12.95" customHeight="1" x14ac:dyDescent="0.2">
      <c r="E1586" s="5" t="s">
        <v>47</v>
      </c>
      <c r="G1586" s="5" t="s">
        <v>1577</v>
      </c>
      <c r="H1586" s="9" t="s">
        <v>1578</v>
      </c>
      <c r="I1586" s="22">
        <v>0</v>
      </c>
      <c r="J1586" s="22">
        <v>0</v>
      </c>
      <c r="K1586" s="12" t="s">
        <v>83</v>
      </c>
      <c r="T1586" s="12" t="s">
        <v>1388</v>
      </c>
    </row>
    <row r="1587" spans="5:20" ht="12.95" customHeight="1" x14ac:dyDescent="0.2">
      <c r="E1587" s="5" t="s">
        <v>47</v>
      </c>
      <c r="G1587" s="5" t="s">
        <v>1580</v>
      </c>
      <c r="H1587" s="9" t="s">
        <v>1581</v>
      </c>
      <c r="I1587" s="22">
        <v>0</v>
      </c>
      <c r="J1587" s="22">
        <v>0</v>
      </c>
      <c r="K1587" s="12" t="s">
        <v>84</v>
      </c>
      <c r="T1587" s="12" t="s">
        <v>1389</v>
      </c>
    </row>
    <row r="1588" spans="5:20" ht="12.95" customHeight="1" x14ac:dyDescent="0.2">
      <c r="E1588" s="5" t="s">
        <v>47</v>
      </c>
      <c r="G1588" s="5" t="s">
        <v>1583</v>
      </c>
      <c r="H1588" s="9" t="s">
        <v>1584</v>
      </c>
      <c r="I1588" s="22">
        <v>0</v>
      </c>
      <c r="J1588" s="22">
        <v>0</v>
      </c>
      <c r="K1588" s="12" t="s">
        <v>85</v>
      </c>
      <c r="T1588" s="12" t="s">
        <v>1390</v>
      </c>
    </row>
    <row r="1589" spans="5:20" ht="12.95" customHeight="1" x14ac:dyDescent="0.2">
      <c r="E1589" s="5" t="s">
        <v>47</v>
      </c>
      <c r="G1589" s="5" t="s">
        <v>1586</v>
      </c>
      <c r="H1589" s="9" t="s">
        <v>1587</v>
      </c>
      <c r="I1589" s="22">
        <v>0</v>
      </c>
      <c r="J1589" s="22">
        <v>0</v>
      </c>
      <c r="K1589" s="12" t="s">
        <v>86</v>
      </c>
      <c r="T1589" s="12" t="s">
        <v>1391</v>
      </c>
    </row>
    <row r="1590" spans="5:20" ht="12.95" customHeight="1" x14ac:dyDescent="0.2">
      <c r="E1590" s="5" t="s">
        <v>47</v>
      </c>
      <c r="G1590" s="5" t="s">
        <v>1589</v>
      </c>
      <c r="H1590" s="9" t="s">
        <v>1590</v>
      </c>
      <c r="I1590" s="22">
        <v>0</v>
      </c>
      <c r="J1590" s="22">
        <v>6213</v>
      </c>
      <c r="K1590" s="12" t="s">
        <v>87</v>
      </c>
      <c r="T1590" s="12" t="s">
        <v>1392</v>
      </c>
    </row>
    <row r="1591" spans="5:20" ht="12.95" customHeight="1" x14ac:dyDescent="0.2">
      <c r="E1591" s="5" t="s">
        <v>47</v>
      </c>
      <c r="G1591" s="5" t="s">
        <v>1592</v>
      </c>
      <c r="H1591" s="9" t="s">
        <v>1593</v>
      </c>
      <c r="I1591" s="22">
        <v>0</v>
      </c>
      <c r="J1591" s="22">
        <v>0</v>
      </c>
      <c r="K1591" s="12" t="s">
        <v>88</v>
      </c>
      <c r="T1591" s="12" t="s">
        <v>1393</v>
      </c>
    </row>
    <row r="1592" spans="5:20" ht="12.95" customHeight="1" x14ac:dyDescent="0.2">
      <c r="E1592" s="5" t="s">
        <v>47</v>
      </c>
      <c r="G1592" s="5" t="s">
        <v>1595</v>
      </c>
      <c r="H1592" s="9" t="s">
        <v>1596</v>
      </c>
      <c r="I1592" s="22">
        <v>0</v>
      </c>
      <c r="J1592" s="22">
        <v>0</v>
      </c>
      <c r="K1592" s="12" t="s">
        <v>89</v>
      </c>
      <c r="T1592" s="12" t="s">
        <v>1394</v>
      </c>
    </row>
    <row r="1593" spans="5:20" ht="12.95" customHeight="1" x14ac:dyDescent="0.2">
      <c r="E1593" s="5" t="s">
        <v>47</v>
      </c>
      <c r="G1593" s="3" t="s">
        <v>1598</v>
      </c>
      <c r="H1593" s="10" t="s">
        <v>1599</v>
      </c>
      <c r="I1593" s="23">
        <f>SUM(I1576:I1592)</f>
        <v>0</v>
      </c>
      <c r="J1593" s="23">
        <f>SUM(J1576:J1592)</f>
        <v>374851</v>
      </c>
      <c r="K1593" s="13" t="s">
        <v>90</v>
      </c>
      <c r="T1593" s="12" t="s">
        <v>1395</v>
      </c>
    </row>
    <row r="1594" spans="5:20" ht="12.95" customHeight="1" x14ac:dyDescent="0.2">
      <c r="E1594" s="5" t="s">
        <v>47</v>
      </c>
      <c r="G1594" s="7" t="s">
        <v>1601</v>
      </c>
      <c r="H1594" s="8" t="s">
        <v>1602</v>
      </c>
      <c r="I1594" s="21"/>
      <c r="J1594" s="21"/>
      <c r="K1594" s="12" t="s">
        <v>91</v>
      </c>
      <c r="T1594" s="12" t="s">
        <v>1396</v>
      </c>
    </row>
    <row r="1595" spans="5:20" ht="12.95" customHeight="1" x14ac:dyDescent="0.2">
      <c r="E1595" s="5" t="s">
        <v>47</v>
      </c>
      <c r="G1595" s="5" t="s">
        <v>1604</v>
      </c>
      <c r="H1595" s="9" t="s">
        <v>1605</v>
      </c>
      <c r="I1595" s="22">
        <v>0</v>
      </c>
      <c r="J1595" s="22">
        <v>0</v>
      </c>
      <c r="K1595" s="12" t="s">
        <v>92</v>
      </c>
      <c r="T1595" s="12" t="s">
        <v>1397</v>
      </c>
    </row>
    <row r="1596" spans="5:20" ht="12.95" customHeight="1" x14ac:dyDescent="0.2">
      <c r="E1596" s="5" t="s">
        <v>47</v>
      </c>
      <c r="G1596" s="5" t="s">
        <v>1607</v>
      </c>
      <c r="H1596" s="9" t="s">
        <v>1608</v>
      </c>
      <c r="I1596" s="22">
        <v>0</v>
      </c>
      <c r="J1596" s="22">
        <v>0</v>
      </c>
      <c r="K1596" s="12" t="s">
        <v>93</v>
      </c>
      <c r="T1596" s="12" t="s">
        <v>1398</v>
      </c>
    </row>
    <row r="1597" spans="5:20" ht="12.95" customHeight="1" x14ac:dyDescent="0.2">
      <c r="E1597" s="5" t="s">
        <v>47</v>
      </c>
      <c r="G1597" s="5" t="s">
        <v>1610</v>
      </c>
      <c r="H1597" s="9" t="s">
        <v>1611</v>
      </c>
      <c r="I1597" s="22">
        <v>0</v>
      </c>
      <c r="J1597" s="22">
        <v>0</v>
      </c>
      <c r="K1597" s="12" t="s">
        <v>94</v>
      </c>
      <c r="T1597" s="12" t="s">
        <v>1399</v>
      </c>
    </row>
    <row r="1598" spans="5:20" ht="12.95" customHeight="1" x14ac:dyDescent="0.2">
      <c r="E1598" s="5" t="s">
        <v>47</v>
      </c>
      <c r="G1598" s="3" t="s">
        <v>1613</v>
      </c>
      <c r="H1598" s="10" t="s">
        <v>1614</v>
      </c>
      <c r="I1598" s="23">
        <f>SUM(I1595:I1597)</f>
        <v>0</v>
      </c>
      <c r="J1598" s="23">
        <f>SUM(J1595:J1597)</f>
        <v>0</v>
      </c>
      <c r="K1598" s="13" t="s">
        <v>95</v>
      </c>
      <c r="T1598" s="12" t="s">
        <v>1400</v>
      </c>
    </row>
    <row r="1599" spans="5:20" ht="12.95" customHeight="1" x14ac:dyDescent="0.2">
      <c r="E1599" s="5" t="s">
        <v>47</v>
      </c>
      <c r="G1599" s="3" t="s">
        <v>1616</v>
      </c>
      <c r="H1599" s="10" t="s">
        <v>1617</v>
      </c>
      <c r="I1599" s="23">
        <f>+I1593+I1598</f>
        <v>0</v>
      </c>
      <c r="J1599" s="23">
        <f>+J1593+J1598</f>
        <v>374851</v>
      </c>
      <c r="K1599" s="13" t="s">
        <v>96</v>
      </c>
      <c r="T1599" s="12" t="s">
        <v>1401</v>
      </c>
    </row>
    <row r="1600" spans="5:20" ht="12.95" customHeight="1" x14ac:dyDescent="0.2">
      <c r="E1600" s="5" t="s">
        <v>47</v>
      </c>
      <c r="G1600" s="7" t="s">
        <v>1619</v>
      </c>
      <c r="H1600" s="8" t="s">
        <v>1620</v>
      </c>
      <c r="I1600" s="21"/>
      <c r="J1600" s="21"/>
      <c r="K1600" s="12" t="s">
        <v>97</v>
      </c>
      <c r="T1600" s="12" t="s">
        <v>1402</v>
      </c>
    </row>
    <row r="1601" spans="5:20" ht="12.95" customHeight="1" x14ac:dyDescent="0.2">
      <c r="E1601" s="5" t="s">
        <v>47</v>
      </c>
      <c r="G1601" s="3" t="s">
        <v>1622</v>
      </c>
      <c r="H1601" s="10" t="s">
        <v>1623</v>
      </c>
      <c r="I1601" s="23">
        <f>+I1574-(I1599*$I$1)</f>
        <v>0</v>
      </c>
      <c r="J1601" s="23">
        <f>+J1574-(J1599*$I$1)</f>
        <v>-237456</v>
      </c>
      <c r="K1601" s="13" t="s">
        <v>98</v>
      </c>
      <c r="T1601" s="12" t="s">
        <v>1403</v>
      </c>
    </row>
    <row r="1602" spans="5:20" ht="12.95" customHeight="1" x14ac:dyDescent="0.2">
      <c r="E1602" s="5" t="s">
        <v>47</v>
      </c>
      <c r="G1602" s="5" t="s">
        <v>1625</v>
      </c>
      <c r="H1602" s="9" t="s">
        <v>1626</v>
      </c>
      <c r="I1602" s="22">
        <v>0</v>
      </c>
      <c r="J1602" s="22">
        <v>0</v>
      </c>
      <c r="K1602" s="12" t="s">
        <v>99</v>
      </c>
      <c r="T1602" s="12" t="s">
        <v>1404</v>
      </c>
    </row>
    <row r="1603" spans="5:20" ht="12.95" customHeight="1" x14ac:dyDescent="0.2">
      <c r="E1603" s="5" t="s">
        <v>47</v>
      </c>
      <c r="G1603" s="3" t="s">
        <v>1628</v>
      </c>
      <c r="H1603" s="10" t="s">
        <v>1629</v>
      </c>
      <c r="I1603" s="23">
        <f>+I1601-(I1602*$I$1)</f>
        <v>0</v>
      </c>
      <c r="J1603" s="23">
        <f>+J1601-(J1602*$I$1)</f>
        <v>-237456</v>
      </c>
      <c r="K1603" s="13" t="s">
        <v>100</v>
      </c>
      <c r="T1603" s="12" t="s">
        <v>1405</v>
      </c>
    </row>
    <row r="1604" spans="5:20" ht="12.95" customHeight="1" x14ac:dyDescent="0.2">
      <c r="E1604" s="5" t="s">
        <v>47</v>
      </c>
      <c r="G1604" s="5" t="s">
        <v>1631</v>
      </c>
      <c r="H1604" s="9" t="s">
        <v>1632</v>
      </c>
      <c r="I1604" s="22">
        <v>0</v>
      </c>
      <c r="J1604" s="22">
        <v>0</v>
      </c>
      <c r="K1604" s="12" t="s">
        <v>101</v>
      </c>
      <c r="T1604" s="12" t="s">
        <v>1406</v>
      </c>
    </row>
    <row r="1605" spans="5:20" ht="12.95" customHeight="1" x14ac:dyDescent="0.2">
      <c r="E1605" s="5" t="s">
        <v>47</v>
      </c>
      <c r="G1605" s="5" t="s">
        <v>1634</v>
      </c>
      <c r="H1605" s="9" t="s">
        <v>1635</v>
      </c>
      <c r="I1605" s="22">
        <v>0</v>
      </c>
      <c r="J1605" s="22">
        <v>0</v>
      </c>
      <c r="K1605" s="12" t="s">
        <v>102</v>
      </c>
      <c r="T1605" s="12" t="s">
        <v>1407</v>
      </c>
    </row>
    <row r="1606" spans="5:20" ht="12.95" customHeight="1" x14ac:dyDescent="0.2">
      <c r="E1606" s="5" t="s">
        <v>47</v>
      </c>
      <c r="G1606" s="3" t="s">
        <v>1637</v>
      </c>
      <c r="H1606" s="10" t="s">
        <v>1638</v>
      </c>
      <c r="I1606" s="23">
        <f>SUM(I1603:I1605)</f>
        <v>0</v>
      </c>
      <c r="J1606" s="23">
        <f>SUM(J1603:J1605)</f>
        <v>-237456</v>
      </c>
      <c r="K1606" s="13" t="s">
        <v>103</v>
      </c>
      <c r="T1606" s="12" t="s">
        <v>1408</v>
      </c>
    </row>
    <row r="1607" spans="5:20" ht="12.95" customHeight="1" x14ac:dyDescent="0.2">
      <c r="E1607" s="5" t="s">
        <v>47</v>
      </c>
      <c r="G1607" s="7" t="s">
        <v>1640</v>
      </c>
      <c r="H1607" s="8" t="s">
        <v>1641</v>
      </c>
      <c r="I1607" s="21"/>
      <c r="J1607" s="21"/>
      <c r="K1607" s="12" t="s">
        <v>104</v>
      </c>
      <c r="T1607" s="12" t="s">
        <v>1409</v>
      </c>
    </row>
    <row r="1608" spans="5:20" ht="12.95" customHeight="1" x14ac:dyDescent="0.2">
      <c r="E1608" s="5" t="s">
        <v>47</v>
      </c>
      <c r="G1608" s="5" t="s">
        <v>1643</v>
      </c>
      <c r="H1608" s="9" t="s">
        <v>1644</v>
      </c>
      <c r="I1608" s="22">
        <v>0</v>
      </c>
      <c r="J1608" s="22">
        <v>0</v>
      </c>
      <c r="K1608" s="12" t="s">
        <v>105</v>
      </c>
      <c r="T1608" s="12" t="s">
        <v>1410</v>
      </c>
    </row>
    <row r="1609" spans="5:20" ht="12.95" customHeight="1" x14ac:dyDescent="0.2">
      <c r="E1609" s="5" t="s">
        <v>47</v>
      </c>
      <c r="G1609" s="5" t="s">
        <v>1646</v>
      </c>
      <c r="H1609" s="9" t="s">
        <v>1647</v>
      </c>
      <c r="I1609" s="22">
        <v>0</v>
      </c>
      <c r="J1609" s="22">
        <v>0</v>
      </c>
      <c r="K1609" s="12" t="s">
        <v>106</v>
      </c>
      <c r="T1609" s="12" t="s">
        <v>1411</v>
      </c>
    </row>
    <row r="1610" spans="5:20" ht="12.95" customHeight="1" x14ac:dyDescent="0.2">
      <c r="E1610" s="5" t="s">
        <v>47</v>
      </c>
      <c r="G1610" s="5" t="s">
        <v>1649</v>
      </c>
      <c r="H1610" s="9" t="s">
        <v>1650</v>
      </c>
      <c r="I1610" s="22">
        <v>0</v>
      </c>
      <c r="J1610" s="22">
        <v>0</v>
      </c>
      <c r="K1610" s="12" t="s">
        <v>107</v>
      </c>
      <c r="T1610" s="12" t="s">
        <v>1412</v>
      </c>
    </row>
    <row r="1611" spans="5:20" ht="12.95" customHeight="1" x14ac:dyDescent="0.2">
      <c r="E1611" s="5" t="s">
        <v>47</v>
      </c>
      <c r="G1611" s="5" t="s">
        <v>1652</v>
      </c>
      <c r="H1611" s="9" t="s">
        <v>1653</v>
      </c>
      <c r="I1611" s="22">
        <v>0</v>
      </c>
      <c r="J1611" s="22">
        <v>0</v>
      </c>
      <c r="K1611" s="12" t="s">
        <v>108</v>
      </c>
      <c r="T1611" s="12" t="s">
        <v>1413</v>
      </c>
    </row>
    <row r="1612" spans="5:20" ht="12.95" customHeight="1" x14ac:dyDescent="0.2">
      <c r="E1612" s="5" t="s">
        <v>47</v>
      </c>
      <c r="G1612" s="5" t="s">
        <v>1655</v>
      </c>
      <c r="H1612" s="9" t="s">
        <v>1656</v>
      </c>
      <c r="I1612" s="22">
        <v>0</v>
      </c>
      <c r="J1612" s="22">
        <v>0</v>
      </c>
      <c r="K1612" s="12" t="s">
        <v>109</v>
      </c>
      <c r="T1612" s="12" t="s">
        <v>1414</v>
      </c>
    </row>
    <row r="1613" spans="5:20" ht="12.95" customHeight="1" x14ac:dyDescent="0.2">
      <c r="E1613" s="5" t="s">
        <v>47</v>
      </c>
      <c r="G1613" s="5" t="s">
        <v>1658</v>
      </c>
      <c r="H1613" s="9" t="s">
        <v>1659</v>
      </c>
      <c r="I1613" s="22">
        <v>0</v>
      </c>
      <c r="J1613" s="22">
        <v>0</v>
      </c>
      <c r="K1613" s="12" t="s">
        <v>110</v>
      </c>
      <c r="T1613" s="12" t="s">
        <v>1415</v>
      </c>
    </row>
    <row r="1614" spans="5:20" ht="12.95" customHeight="1" x14ac:dyDescent="0.2">
      <c r="E1614" s="5" t="s">
        <v>47</v>
      </c>
      <c r="G1614" s="5" t="s">
        <v>1661</v>
      </c>
      <c r="H1614" s="9" t="s">
        <v>1662</v>
      </c>
      <c r="I1614" s="22">
        <v>0</v>
      </c>
      <c r="J1614" s="22">
        <v>0</v>
      </c>
      <c r="K1614" s="12" t="s">
        <v>111</v>
      </c>
      <c r="T1614" s="12" t="s">
        <v>1416</v>
      </c>
    </row>
    <row r="1615" spans="5:20" ht="12.95" customHeight="1" x14ac:dyDescent="0.2">
      <c r="E1615" s="5" t="s">
        <v>47</v>
      </c>
      <c r="G1615" s="5" t="s">
        <v>1664</v>
      </c>
      <c r="H1615" s="9" t="s">
        <v>1665</v>
      </c>
      <c r="I1615" s="22">
        <v>0</v>
      </c>
      <c r="J1615" s="22">
        <v>0</v>
      </c>
      <c r="K1615" s="12" t="s">
        <v>112</v>
      </c>
      <c r="T1615" s="12" t="s">
        <v>1417</v>
      </c>
    </row>
    <row r="1616" spans="5:20" ht="12.95" customHeight="1" x14ac:dyDescent="0.2">
      <c r="E1616" s="5" t="s">
        <v>47</v>
      </c>
      <c r="G1616" s="5" t="s">
        <v>1667</v>
      </c>
      <c r="H1616" s="9" t="s">
        <v>1668</v>
      </c>
      <c r="I1616" s="22">
        <v>0</v>
      </c>
      <c r="J1616" s="22">
        <v>0</v>
      </c>
      <c r="K1616" s="12" t="s">
        <v>113</v>
      </c>
      <c r="T1616" s="12" t="s">
        <v>1418</v>
      </c>
    </row>
    <row r="1617" spans="4:20" ht="12.95" customHeight="1" x14ac:dyDescent="0.2">
      <c r="E1617" s="5" t="s">
        <v>47</v>
      </c>
      <c r="G1617" s="3" t="s">
        <v>1670</v>
      </c>
      <c r="H1617" s="10" t="s">
        <v>1671</v>
      </c>
      <c r="I1617" s="23">
        <f>+I1606+SUM(I1608:I1616)</f>
        <v>0</v>
      </c>
      <c r="J1617" s="23">
        <f>+J1606+SUM(J1608:J1616)</f>
        <v>-237456</v>
      </c>
      <c r="K1617" s="13" t="s">
        <v>114</v>
      </c>
      <c r="T1617" s="12" t="s">
        <v>1419</v>
      </c>
    </row>
    <row r="1618" spans="4:20" ht="12.95" customHeight="1" x14ac:dyDescent="0.2">
      <c r="D1618" s="5" t="s">
        <v>115</v>
      </c>
      <c r="E1618" s="5" t="s">
        <v>116</v>
      </c>
      <c r="F1618" s="18"/>
      <c r="G1618" s="7" t="s">
        <v>4652</v>
      </c>
      <c r="H1618" s="8" t="s">
        <v>4653</v>
      </c>
      <c r="I1618" s="21"/>
      <c r="J1618" s="21"/>
      <c r="K1618" s="12" t="s">
        <v>117</v>
      </c>
      <c r="T1618" s="12" t="s">
        <v>1420</v>
      </c>
    </row>
    <row r="1619" spans="4:20" ht="12.95" customHeight="1" x14ac:dyDescent="0.2">
      <c r="E1619" s="5" t="s">
        <v>116</v>
      </c>
      <c r="G1619" s="5" t="s">
        <v>4655</v>
      </c>
      <c r="H1619" s="9" t="s">
        <v>4656</v>
      </c>
      <c r="I1619" s="22">
        <v>0</v>
      </c>
      <c r="J1619" s="22">
        <v>0</v>
      </c>
      <c r="K1619" s="12" t="s">
        <v>118</v>
      </c>
      <c r="T1619" s="12" t="s">
        <v>1421</v>
      </c>
    </row>
    <row r="1620" spans="4:20" ht="12.95" customHeight="1" x14ac:dyDescent="0.2">
      <c r="E1620" s="5" t="s">
        <v>116</v>
      </c>
      <c r="G1620" s="5" t="s">
        <v>4658</v>
      </c>
      <c r="H1620" s="9" t="s">
        <v>4659</v>
      </c>
      <c r="I1620" s="22">
        <v>0</v>
      </c>
      <c r="J1620" s="22">
        <v>0</v>
      </c>
      <c r="K1620" s="12" t="s">
        <v>119</v>
      </c>
      <c r="T1620" s="12" t="s">
        <v>1422</v>
      </c>
    </row>
    <row r="1621" spans="4:20" ht="12.95" customHeight="1" x14ac:dyDescent="0.2">
      <c r="E1621" s="5" t="s">
        <v>116</v>
      </c>
      <c r="G1621" s="5" t="s">
        <v>4661</v>
      </c>
      <c r="H1621" s="9" t="s">
        <v>4662</v>
      </c>
      <c r="I1621" s="22">
        <v>0</v>
      </c>
      <c r="J1621" s="22">
        <v>0</v>
      </c>
      <c r="K1621" s="12" t="s">
        <v>120</v>
      </c>
      <c r="T1621" s="12" t="s">
        <v>1423</v>
      </c>
    </row>
    <row r="1622" spans="4:20" ht="12.95" customHeight="1" x14ac:dyDescent="0.2">
      <c r="E1622" s="5" t="s">
        <v>116</v>
      </c>
      <c r="G1622" s="5" t="s">
        <v>4664</v>
      </c>
      <c r="H1622" s="9" t="s">
        <v>4665</v>
      </c>
      <c r="I1622" s="22">
        <v>0</v>
      </c>
      <c r="J1622" s="22">
        <v>0</v>
      </c>
      <c r="K1622" s="12" t="s">
        <v>121</v>
      </c>
      <c r="T1622" s="12" t="s">
        <v>1424</v>
      </c>
    </row>
    <row r="1623" spans="4:20" ht="12.95" customHeight="1" x14ac:dyDescent="0.2">
      <c r="E1623" s="5" t="s">
        <v>116</v>
      </c>
      <c r="G1623" s="5" t="s">
        <v>4667</v>
      </c>
      <c r="H1623" s="9" t="s">
        <v>4668</v>
      </c>
      <c r="I1623" s="22">
        <v>0</v>
      </c>
      <c r="J1623" s="22">
        <v>0</v>
      </c>
      <c r="K1623" s="12" t="s">
        <v>122</v>
      </c>
      <c r="T1623" s="12" t="s">
        <v>1425</v>
      </c>
    </row>
    <row r="1624" spans="4:20" ht="12.95" customHeight="1" x14ac:dyDescent="0.2">
      <c r="E1624" s="5" t="s">
        <v>116</v>
      </c>
      <c r="G1624" s="5" t="s">
        <v>4670</v>
      </c>
      <c r="H1624" s="9" t="s">
        <v>4671</v>
      </c>
      <c r="I1624" s="22">
        <v>0</v>
      </c>
      <c r="J1624" s="22">
        <v>0</v>
      </c>
      <c r="K1624" s="12" t="s">
        <v>123</v>
      </c>
      <c r="T1624" s="12" t="s">
        <v>1426</v>
      </c>
    </row>
    <row r="1625" spans="4:20" ht="12.95" customHeight="1" x14ac:dyDescent="0.2">
      <c r="E1625" s="5" t="s">
        <v>116</v>
      </c>
      <c r="G1625" s="5" t="s">
        <v>4673</v>
      </c>
      <c r="H1625" s="9" t="s">
        <v>4674</v>
      </c>
      <c r="I1625" s="22">
        <v>0</v>
      </c>
      <c r="J1625" s="22">
        <v>0</v>
      </c>
      <c r="K1625" s="12" t="s">
        <v>124</v>
      </c>
      <c r="T1625" s="12" t="s">
        <v>1427</v>
      </c>
    </row>
    <row r="1626" spans="4:20" ht="12.95" customHeight="1" x14ac:dyDescent="0.2">
      <c r="E1626" s="5" t="s">
        <v>116</v>
      </c>
      <c r="G1626" s="5" t="s">
        <v>4676</v>
      </c>
      <c r="H1626" s="9" t="s">
        <v>4677</v>
      </c>
      <c r="I1626" s="22">
        <v>0</v>
      </c>
      <c r="J1626" s="22">
        <v>0</v>
      </c>
      <c r="K1626" s="12" t="s">
        <v>125</v>
      </c>
      <c r="T1626" s="12" t="s">
        <v>1428</v>
      </c>
    </row>
    <row r="1627" spans="4:20" ht="12.95" customHeight="1" x14ac:dyDescent="0.2">
      <c r="E1627" s="5" t="s">
        <v>116</v>
      </c>
      <c r="G1627" s="5" t="s">
        <v>4679</v>
      </c>
      <c r="H1627" s="9" t="s">
        <v>4680</v>
      </c>
      <c r="I1627" s="22">
        <v>0</v>
      </c>
      <c r="J1627" s="22">
        <v>0</v>
      </c>
      <c r="K1627" s="12" t="s">
        <v>126</v>
      </c>
      <c r="T1627" s="12" t="s">
        <v>1429</v>
      </c>
    </row>
    <row r="1628" spans="4:20" ht="12.95" customHeight="1" x14ac:dyDescent="0.2">
      <c r="E1628" s="5" t="s">
        <v>116</v>
      </c>
      <c r="G1628" s="5" t="s">
        <v>4682</v>
      </c>
      <c r="H1628" s="9" t="s">
        <v>4683</v>
      </c>
      <c r="I1628" s="22">
        <v>0</v>
      </c>
      <c r="J1628" s="22">
        <v>0</v>
      </c>
      <c r="K1628" s="12" t="s">
        <v>127</v>
      </c>
      <c r="T1628" s="12" t="s">
        <v>1430</v>
      </c>
    </row>
    <row r="1629" spans="4:20" ht="12.95" customHeight="1" x14ac:dyDescent="0.2">
      <c r="E1629" s="5" t="s">
        <v>116</v>
      </c>
      <c r="G1629" s="5" t="s">
        <v>4685</v>
      </c>
      <c r="H1629" s="9" t="s">
        <v>4686</v>
      </c>
      <c r="I1629" s="22">
        <v>0</v>
      </c>
      <c r="J1629" s="22">
        <v>0</v>
      </c>
      <c r="K1629" s="12" t="s">
        <v>128</v>
      </c>
      <c r="T1629" s="12" t="s">
        <v>1431</v>
      </c>
    </row>
    <row r="1630" spans="4:20" ht="12.95" customHeight="1" x14ac:dyDescent="0.2">
      <c r="E1630" s="5" t="s">
        <v>116</v>
      </c>
      <c r="G1630" s="5" t="s">
        <v>4688</v>
      </c>
      <c r="H1630" s="9" t="s">
        <v>4689</v>
      </c>
      <c r="I1630" s="22">
        <v>0</v>
      </c>
      <c r="J1630" s="22">
        <v>0</v>
      </c>
      <c r="K1630" s="12" t="s">
        <v>129</v>
      </c>
      <c r="T1630" s="12" t="s">
        <v>1432</v>
      </c>
    </row>
    <row r="1631" spans="4:20" ht="12.95" customHeight="1" x14ac:dyDescent="0.2">
      <c r="E1631" s="5" t="s">
        <v>116</v>
      </c>
      <c r="G1631" s="5" t="s">
        <v>4691</v>
      </c>
      <c r="H1631" s="9" t="s">
        <v>4692</v>
      </c>
      <c r="I1631" s="22">
        <v>0</v>
      </c>
      <c r="J1631" s="22">
        <v>0</v>
      </c>
      <c r="K1631" s="12" t="s">
        <v>130</v>
      </c>
      <c r="T1631" s="12" t="s">
        <v>1433</v>
      </c>
    </row>
    <row r="1632" spans="4:20" ht="12.95" customHeight="1" x14ac:dyDescent="0.2">
      <c r="E1632" s="5" t="s">
        <v>116</v>
      </c>
      <c r="G1632" s="5" t="s">
        <v>4694</v>
      </c>
      <c r="H1632" s="9" t="s">
        <v>4695</v>
      </c>
      <c r="I1632" s="22">
        <v>0</v>
      </c>
      <c r="J1632" s="22">
        <v>0</v>
      </c>
      <c r="K1632" s="12" t="s">
        <v>131</v>
      </c>
      <c r="T1632" s="12" t="s">
        <v>1434</v>
      </c>
    </row>
    <row r="1633" spans="5:20" ht="12.95" customHeight="1" x14ac:dyDescent="0.2">
      <c r="E1633" s="5" t="s">
        <v>116</v>
      </c>
      <c r="G1633" s="3" t="s">
        <v>4697</v>
      </c>
      <c r="H1633" s="10" t="s">
        <v>4698</v>
      </c>
      <c r="I1633" s="23">
        <f>SUM(I1619:I1632)</f>
        <v>0</v>
      </c>
      <c r="J1633" s="23">
        <f>SUM(J1619:J1632)</f>
        <v>0</v>
      </c>
      <c r="K1633" s="13" t="s">
        <v>132</v>
      </c>
      <c r="T1633" s="12" t="s">
        <v>1435</v>
      </c>
    </row>
    <row r="1634" spans="5:20" ht="12.95" customHeight="1" x14ac:dyDescent="0.2">
      <c r="E1634" s="5" t="s">
        <v>116</v>
      </c>
      <c r="G1634" s="5" t="s">
        <v>4700</v>
      </c>
      <c r="H1634" s="9" t="s">
        <v>4701</v>
      </c>
      <c r="I1634" s="22">
        <v>0</v>
      </c>
      <c r="J1634" s="22">
        <v>0</v>
      </c>
      <c r="K1634" s="12" t="s">
        <v>133</v>
      </c>
      <c r="T1634" s="12" t="s">
        <v>1436</v>
      </c>
    </row>
    <row r="1635" spans="5:20" ht="12.95" customHeight="1" x14ac:dyDescent="0.2">
      <c r="E1635" s="5" t="s">
        <v>116</v>
      </c>
      <c r="G1635" s="3" t="s">
        <v>4703</v>
      </c>
      <c r="H1635" s="10" t="s">
        <v>4704</v>
      </c>
      <c r="I1635" s="23">
        <f>+I1633-(I1634*$I$1)</f>
        <v>0</v>
      </c>
      <c r="J1635" s="23">
        <f>+J1633-(J1634*$I$1)</f>
        <v>0</v>
      </c>
      <c r="K1635" s="13" t="s">
        <v>134</v>
      </c>
      <c r="T1635" s="12" t="s">
        <v>1437</v>
      </c>
    </row>
    <row r="1636" spans="5:20" ht="12.95" customHeight="1" x14ac:dyDescent="0.2">
      <c r="E1636" s="5" t="s">
        <v>116</v>
      </c>
      <c r="G1636" s="7" t="s">
        <v>4706</v>
      </c>
      <c r="H1636" s="8" t="s">
        <v>4707</v>
      </c>
      <c r="I1636" s="21"/>
      <c r="J1636" s="21"/>
      <c r="K1636" s="12" t="s">
        <v>135</v>
      </c>
      <c r="T1636" s="12" t="s">
        <v>1438</v>
      </c>
    </row>
    <row r="1637" spans="5:20" ht="12.95" customHeight="1" x14ac:dyDescent="0.2">
      <c r="E1637" s="5" t="s">
        <v>116</v>
      </c>
      <c r="G1637" s="5" t="s">
        <v>4709</v>
      </c>
      <c r="H1637" s="9" t="s">
        <v>4710</v>
      </c>
      <c r="I1637" s="22">
        <v>0</v>
      </c>
      <c r="J1637" s="22">
        <v>0</v>
      </c>
      <c r="K1637" s="12" t="s">
        <v>136</v>
      </c>
      <c r="T1637" s="12" t="s">
        <v>1439</v>
      </c>
    </row>
    <row r="1638" spans="5:20" ht="12.95" customHeight="1" x14ac:dyDescent="0.2">
      <c r="E1638" s="5" t="s">
        <v>116</v>
      </c>
      <c r="G1638" s="5" t="s">
        <v>4712</v>
      </c>
      <c r="H1638" s="9" t="s">
        <v>1533</v>
      </c>
      <c r="I1638" s="22">
        <v>0</v>
      </c>
      <c r="J1638" s="22">
        <v>0</v>
      </c>
      <c r="K1638" s="12" t="s">
        <v>137</v>
      </c>
      <c r="T1638" s="12" t="s">
        <v>1440</v>
      </c>
    </row>
    <row r="1639" spans="5:20" ht="12.95" customHeight="1" x14ac:dyDescent="0.2">
      <c r="E1639" s="5" t="s">
        <v>116</v>
      </c>
      <c r="G1639" s="5" t="s">
        <v>1535</v>
      </c>
      <c r="H1639" s="9" t="s">
        <v>1536</v>
      </c>
      <c r="I1639" s="22">
        <v>0</v>
      </c>
      <c r="J1639" s="22">
        <v>0</v>
      </c>
      <c r="K1639" s="12" t="s">
        <v>138</v>
      </c>
      <c r="T1639" s="12" t="s">
        <v>1441</v>
      </c>
    </row>
    <row r="1640" spans="5:20" ht="12.95" customHeight="1" x14ac:dyDescent="0.2">
      <c r="E1640" s="5" t="s">
        <v>116</v>
      </c>
      <c r="G1640" s="3" t="s">
        <v>1538</v>
      </c>
      <c r="H1640" s="10" t="s">
        <v>1539</v>
      </c>
      <c r="I1640" s="23">
        <f>SUM(I1637:I1639)</f>
        <v>0</v>
      </c>
      <c r="J1640" s="23">
        <f>SUM(J1637:J1639)</f>
        <v>0</v>
      </c>
      <c r="K1640" s="13" t="s">
        <v>139</v>
      </c>
      <c r="T1640" s="12" t="s">
        <v>1442</v>
      </c>
    </row>
    <row r="1641" spans="5:20" ht="12.95" customHeight="1" x14ac:dyDescent="0.2">
      <c r="E1641" s="5" t="s">
        <v>116</v>
      </c>
      <c r="G1641" s="3" t="s">
        <v>1541</v>
      </c>
      <c r="H1641" s="10" t="s">
        <v>1542</v>
      </c>
      <c r="I1641" s="23">
        <f>+I1635+I1640</f>
        <v>0</v>
      </c>
      <c r="J1641" s="23">
        <f>+J1635+J1640</f>
        <v>0</v>
      </c>
      <c r="K1641" s="13" t="s">
        <v>140</v>
      </c>
      <c r="T1641" s="12" t="s">
        <v>1443</v>
      </c>
    </row>
    <row r="1642" spans="5:20" ht="12.95" customHeight="1" x14ac:dyDescent="0.2">
      <c r="E1642" s="5" t="s">
        <v>116</v>
      </c>
      <c r="G1642" s="7" t="s">
        <v>1544</v>
      </c>
      <c r="H1642" s="8" t="s">
        <v>1545</v>
      </c>
      <c r="I1642" s="21"/>
      <c r="J1642" s="21"/>
      <c r="K1642" s="12" t="s">
        <v>141</v>
      </c>
      <c r="T1642" s="12" t="s">
        <v>1444</v>
      </c>
    </row>
    <row r="1643" spans="5:20" ht="12.95" customHeight="1" x14ac:dyDescent="0.2">
      <c r="E1643" s="5" t="s">
        <v>116</v>
      </c>
      <c r="G1643" s="5" t="s">
        <v>1547</v>
      </c>
      <c r="H1643" s="9" t="s">
        <v>1548</v>
      </c>
      <c r="I1643" s="22">
        <v>0</v>
      </c>
      <c r="J1643" s="22">
        <v>0</v>
      </c>
      <c r="K1643" s="12" t="s">
        <v>142</v>
      </c>
      <c r="T1643" s="12" t="s">
        <v>1445</v>
      </c>
    </row>
    <row r="1644" spans="5:20" ht="12.95" customHeight="1" x14ac:dyDescent="0.2">
      <c r="E1644" s="5" t="s">
        <v>116</v>
      </c>
      <c r="G1644" s="5" t="s">
        <v>1550</v>
      </c>
      <c r="H1644" s="9" t="s">
        <v>1551</v>
      </c>
      <c r="I1644" s="22">
        <v>0</v>
      </c>
      <c r="J1644" s="22">
        <v>0</v>
      </c>
      <c r="K1644" s="12" t="s">
        <v>143</v>
      </c>
      <c r="T1644" s="12" t="s">
        <v>1446</v>
      </c>
    </row>
    <row r="1645" spans="5:20" ht="12.95" customHeight="1" x14ac:dyDescent="0.2">
      <c r="E1645" s="5" t="s">
        <v>116</v>
      </c>
      <c r="G1645" s="5" t="s">
        <v>1553</v>
      </c>
      <c r="H1645" s="9" t="s">
        <v>1554</v>
      </c>
      <c r="I1645" s="22">
        <v>0</v>
      </c>
      <c r="J1645" s="22">
        <v>0</v>
      </c>
      <c r="K1645" s="12" t="s">
        <v>144</v>
      </c>
      <c r="T1645" s="12" t="s">
        <v>1447</v>
      </c>
    </row>
    <row r="1646" spans="5:20" ht="12.95" customHeight="1" x14ac:dyDescent="0.2">
      <c r="E1646" s="5" t="s">
        <v>116</v>
      </c>
      <c r="G1646" s="5" t="s">
        <v>1556</v>
      </c>
      <c r="H1646" s="9" t="s">
        <v>1557</v>
      </c>
      <c r="I1646" s="22">
        <v>0</v>
      </c>
      <c r="J1646" s="22">
        <v>0</v>
      </c>
      <c r="K1646" s="12" t="s">
        <v>145</v>
      </c>
      <c r="T1646" s="12" t="s">
        <v>1448</v>
      </c>
    </row>
    <row r="1647" spans="5:20" ht="12.95" customHeight="1" x14ac:dyDescent="0.2">
      <c r="E1647" s="5" t="s">
        <v>116</v>
      </c>
      <c r="G1647" s="5" t="s">
        <v>1559</v>
      </c>
      <c r="H1647" s="9" t="s">
        <v>1560</v>
      </c>
      <c r="I1647" s="22">
        <v>0</v>
      </c>
      <c r="J1647" s="22">
        <v>0</v>
      </c>
      <c r="K1647" s="12" t="s">
        <v>146</v>
      </c>
      <c r="T1647" s="12" t="s">
        <v>1449</v>
      </c>
    </row>
    <row r="1648" spans="5:20" ht="12.95" customHeight="1" x14ac:dyDescent="0.2">
      <c r="E1648" s="5" t="s">
        <v>116</v>
      </c>
      <c r="G1648" s="5" t="s">
        <v>1562</v>
      </c>
      <c r="H1648" s="9" t="s">
        <v>1563</v>
      </c>
      <c r="I1648" s="22">
        <v>0</v>
      </c>
      <c r="J1648" s="22">
        <v>0</v>
      </c>
      <c r="K1648" s="12" t="s">
        <v>147</v>
      </c>
      <c r="T1648" s="12" t="s">
        <v>1450</v>
      </c>
    </row>
    <row r="1649" spans="5:20" ht="12.95" customHeight="1" x14ac:dyDescent="0.2">
      <c r="E1649" s="5" t="s">
        <v>116</v>
      </c>
      <c r="G1649" s="5" t="s">
        <v>1565</v>
      </c>
      <c r="H1649" s="9" t="s">
        <v>1566</v>
      </c>
      <c r="I1649" s="22">
        <v>0</v>
      </c>
      <c r="J1649" s="22">
        <v>0</v>
      </c>
      <c r="K1649" s="12" t="s">
        <v>148</v>
      </c>
      <c r="T1649" s="12" t="s">
        <v>1451</v>
      </c>
    </row>
    <row r="1650" spans="5:20" ht="12.95" customHeight="1" x14ac:dyDescent="0.2">
      <c r="E1650" s="5" t="s">
        <v>116</v>
      </c>
      <c r="G1650" s="5" t="s">
        <v>1568</v>
      </c>
      <c r="H1650" s="9" t="s">
        <v>1569</v>
      </c>
      <c r="I1650" s="22">
        <v>0</v>
      </c>
      <c r="J1650" s="22">
        <v>0</v>
      </c>
      <c r="K1650" s="12" t="s">
        <v>149</v>
      </c>
      <c r="T1650" s="12" t="s">
        <v>1452</v>
      </c>
    </row>
    <row r="1651" spans="5:20" ht="12.95" customHeight="1" x14ac:dyDescent="0.2">
      <c r="E1651" s="5" t="s">
        <v>116</v>
      </c>
      <c r="G1651" s="5" t="s">
        <v>1571</v>
      </c>
      <c r="H1651" s="9" t="s">
        <v>1572</v>
      </c>
      <c r="I1651" s="22">
        <v>0</v>
      </c>
      <c r="J1651" s="22">
        <v>0</v>
      </c>
      <c r="K1651" s="12" t="s">
        <v>150</v>
      </c>
      <c r="T1651" s="12" t="s">
        <v>1453</v>
      </c>
    </row>
    <row r="1652" spans="5:20" ht="12.95" customHeight="1" x14ac:dyDescent="0.2">
      <c r="E1652" s="5" t="s">
        <v>116</v>
      </c>
      <c r="G1652" s="5" t="s">
        <v>1574</v>
      </c>
      <c r="H1652" s="9" t="s">
        <v>1575</v>
      </c>
      <c r="I1652" s="22">
        <v>0</v>
      </c>
      <c r="J1652" s="22">
        <v>0</v>
      </c>
      <c r="K1652" s="12" t="s">
        <v>151</v>
      </c>
      <c r="T1652" s="12" t="s">
        <v>1454</v>
      </c>
    </row>
    <row r="1653" spans="5:20" ht="12.95" customHeight="1" x14ac:dyDescent="0.2">
      <c r="E1653" s="5" t="s">
        <v>116</v>
      </c>
      <c r="G1653" s="5" t="s">
        <v>1577</v>
      </c>
      <c r="H1653" s="9" t="s">
        <v>1578</v>
      </c>
      <c r="I1653" s="22">
        <v>0</v>
      </c>
      <c r="J1653" s="22">
        <v>0</v>
      </c>
      <c r="K1653" s="12" t="s">
        <v>152</v>
      </c>
      <c r="T1653" s="12" t="s">
        <v>1455</v>
      </c>
    </row>
    <row r="1654" spans="5:20" ht="12.95" customHeight="1" x14ac:dyDescent="0.2">
      <c r="E1654" s="5" t="s">
        <v>116</v>
      </c>
      <c r="G1654" s="5" t="s">
        <v>1580</v>
      </c>
      <c r="H1654" s="9" t="s">
        <v>1581</v>
      </c>
      <c r="I1654" s="22">
        <v>0</v>
      </c>
      <c r="J1654" s="22">
        <v>0</v>
      </c>
      <c r="K1654" s="12" t="s">
        <v>153</v>
      </c>
      <c r="T1654" s="12" t="s">
        <v>1456</v>
      </c>
    </row>
    <row r="1655" spans="5:20" ht="12.95" customHeight="1" x14ac:dyDescent="0.2">
      <c r="E1655" s="5" t="s">
        <v>116</v>
      </c>
      <c r="G1655" s="5" t="s">
        <v>1583</v>
      </c>
      <c r="H1655" s="9" t="s">
        <v>1584</v>
      </c>
      <c r="I1655" s="22">
        <v>0</v>
      </c>
      <c r="J1655" s="22">
        <v>0</v>
      </c>
      <c r="K1655" s="12" t="s">
        <v>154</v>
      </c>
      <c r="T1655" s="12" t="s">
        <v>1457</v>
      </c>
    </row>
    <row r="1656" spans="5:20" ht="12.95" customHeight="1" x14ac:dyDescent="0.2">
      <c r="E1656" s="5" t="s">
        <v>116</v>
      </c>
      <c r="G1656" s="5" t="s">
        <v>1586</v>
      </c>
      <c r="H1656" s="9" t="s">
        <v>1587</v>
      </c>
      <c r="I1656" s="22">
        <v>0</v>
      </c>
      <c r="J1656" s="22">
        <v>0</v>
      </c>
      <c r="K1656" s="12" t="s">
        <v>155</v>
      </c>
      <c r="T1656" s="12" t="s">
        <v>1458</v>
      </c>
    </row>
    <row r="1657" spans="5:20" ht="12.95" customHeight="1" x14ac:dyDescent="0.2">
      <c r="E1657" s="5" t="s">
        <v>116</v>
      </c>
      <c r="G1657" s="5" t="s">
        <v>1589</v>
      </c>
      <c r="H1657" s="9" t="s">
        <v>1590</v>
      </c>
      <c r="I1657" s="22">
        <v>0</v>
      </c>
      <c r="J1657" s="22">
        <v>0</v>
      </c>
      <c r="K1657" s="12" t="s">
        <v>156</v>
      </c>
      <c r="T1657" s="12" t="s">
        <v>1459</v>
      </c>
    </row>
    <row r="1658" spans="5:20" ht="12.95" customHeight="1" x14ac:dyDescent="0.2">
      <c r="E1658" s="5" t="s">
        <v>116</v>
      </c>
      <c r="G1658" s="5" t="s">
        <v>1592</v>
      </c>
      <c r="H1658" s="9" t="s">
        <v>1593</v>
      </c>
      <c r="I1658" s="22">
        <v>0</v>
      </c>
      <c r="J1658" s="22">
        <v>0</v>
      </c>
      <c r="K1658" s="12" t="s">
        <v>157</v>
      </c>
      <c r="T1658" s="12" t="s">
        <v>1460</v>
      </c>
    </row>
    <row r="1659" spans="5:20" ht="12.95" customHeight="1" x14ac:dyDescent="0.2">
      <c r="E1659" s="5" t="s">
        <v>116</v>
      </c>
      <c r="G1659" s="5" t="s">
        <v>1595</v>
      </c>
      <c r="H1659" s="9" t="s">
        <v>1596</v>
      </c>
      <c r="I1659" s="22">
        <v>0</v>
      </c>
      <c r="J1659" s="22">
        <v>0</v>
      </c>
      <c r="K1659" s="12" t="s">
        <v>158</v>
      </c>
      <c r="T1659" s="12" t="s">
        <v>1461</v>
      </c>
    </row>
    <row r="1660" spans="5:20" ht="12.95" customHeight="1" x14ac:dyDescent="0.2">
      <c r="E1660" s="5" t="s">
        <v>116</v>
      </c>
      <c r="G1660" s="3" t="s">
        <v>1598</v>
      </c>
      <c r="H1660" s="10" t="s">
        <v>1599</v>
      </c>
      <c r="I1660" s="23">
        <f>SUM(I1643:I1659)</f>
        <v>0</v>
      </c>
      <c r="J1660" s="23">
        <f>SUM(J1643:J1659)</f>
        <v>0</v>
      </c>
      <c r="K1660" s="13" t="s">
        <v>159</v>
      </c>
      <c r="T1660" s="12" t="s">
        <v>1462</v>
      </c>
    </row>
    <row r="1661" spans="5:20" ht="12.95" customHeight="1" x14ac:dyDescent="0.2">
      <c r="E1661" s="5" t="s">
        <v>116</v>
      </c>
      <c r="G1661" s="7" t="s">
        <v>1601</v>
      </c>
      <c r="H1661" s="8" t="s">
        <v>1602</v>
      </c>
      <c r="I1661" s="21"/>
      <c r="J1661" s="21"/>
      <c r="K1661" s="12" t="s">
        <v>160</v>
      </c>
      <c r="T1661" s="12" t="s">
        <v>1463</v>
      </c>
    </row>
    <row r="1662" spans="5:20" ht="12.95" customHeight="1" x14ac:dyDescent="0.2">
      <c r="E1662" s="5" t="s">
        <v>116</v>
      </c>
      <c r="G1662" s="5" t="s">
        <v>1604</v>
      </c>
      <c r="H1662" s="9" t="s">
        <v>1605</v>
      </c>
      <c r="I1662" s="22">
        <v>0</v>
      </c>
      <c r="J1662" s="22">
        <v>0</v>
      </c>
      <c r="K1662" s="12" t="s">
        <v>161</v>
      </c>
      <c r="T1662" s="12" t="s">
        <v>1464</v>
      </c>
    </row>
    <row r="1663" spans="5:20" ht="12.95" customHeight="1" x14ac:dyDescent="0.2">
      <c r="E1663" s="5" t="s">
        <v>116</v>
      </c>
      <c r="G1663" s="5" t="s">
        <v>1607</v>
      </c>
      <c r="H1663" s="9" t="s">
        <v>1608</v>
      </c>
      <c r="I1663" s="22">
        <v>0</v>
      </c>
      <c r="J1663" s="22">
        <v>0</v>
      </c>
      <c r="K1663" s="12" t="s">
        <v>162</v>
      </c>
      <c r="T1663" s="12" t="s">
        <v>1465</v>
      </c>
    </row>
    <row r="1664" spans="5:20" ht="12.95" customHeight="1" x14ac:dyDescent="0.2">
      <c r="E1664" s="5" t="s">
        <v>116</v>
      </c>
      <c r="G1664" s="5" t="s">
        <v>1610</v>
      </c>
      <c r="H1664" s="9" t="s">
        <v>1611</v>
      </c>
      <c r="I1664" s="22">
        <v>0</v>
      </c>
      <c r="J1664" s="22">
        <v>0</v>
      </c>
      <c r="K1664" s="12" t="s">
        <v>163</v>
      </c>
      <c r="T1664" s="12" t="s">
        <v>1466</v>
      </c>
    </row>
    <row r="1665" spans="5:20" ht="12.95" customHeight="1" x14ac:dyDescent="0.2">
      <c r="E1665" s="5" t="s">
        <v>116</v>
      </c>
      <c r="G1665" s="3" t="s">
        <v>1613</v>
      </c>
      <c r="H1665" s="10" t="s">
        <v>1614</v>
      </c>
      <c r="I1665" s="23">
        <f>SUM(I1662:I1664)</f>
        <v>0</v>
      </c>
      <c r="J1665" s="23">
        <f>SUM(J1662:J1664)</f>
        <v>0</v>
      </c>
      <c r="K1665" s="13" t="s">
        <v>164</v>
      </c>
      <c r="T1665" s="12" t="s">
        <v>1467</v>
      </c>
    </row>
    <row r="1666" spans="5:20" ht="12.95" customHeight="1" x14ac:dyDescent="0.2">
      <c r="E1666" s="5" t="s">
        <v>116</v>
      </c>
      <c r="G1666" s="3" t="s">
        <v>1616</v>
      </c>
      <c r="H1666" s="10" t="s">
        <v>1617</v>
      </c>
      <c r="I1666" s="23">
        <f>+I1660+I1665</f>
        <v>0</v>
      </c>
      <c r="J1666" s="23">
        <f>+J1660+J1665</f>
        <v>0</v>
      </c>
      <c r="K1666" s="13" t="s">
        <v>165</v>
      </c>
      <c r="T1666" s="12" t="s">
        <v>1468</v>
      </c>
    </row>
    <row r="1667" spans="5:20" ht="12.95" customHeight="1" x14ac:dyDescent="0.2">
      <c r="E1667" s="5" t="s">
        <v>116</v>
      </c>
      <c r="G1667" s="7" t="s">
        <v>1619</v>
      </c>
      <c r="H1667" s="8" t="s">
        <v>1620</v>
      </c>
      <c r="I1667" s="21"/>
      <c r="J1667" s="21"/>
      <c r="K1667" s="12" t="s">
        <v>166</v>
      </c>
      <c r="T1667" s="12" t="s">
        <v>1469</v>
      </c>
    </row>
    <row r="1668" spans="5:20" ht="12.95" customHeight="1" x14ac:dyDescent="0.2">
      <c r="E1668" s="5" t="s">
        <v>116</v>
      </c>
      <c r="G1668" s="3" t="s">
        <v>1622</v>
      </c>
      <c r="H1668" s="10" t="s">
        <v>1623</v>
      </c>
      <c r="I1668" s="23">
        <f>+I1641-(I1666*$I$1)</f>
        <v>0</v>
      </c>
      <c r="J1668" s="23">
        <f>+J1641-(J1666*$I$1)</f>
        <v>0</v>
      </c>
      <c r="K1668" s="13" t="s">
        <v>167</v>
      </c>
      <c r="T1668" s="12" t="s">
        <v>1470</v>
      </c>
    </row>
    <row r="1669" spans="5:20" ht="12.95" customHeight="1" x14ac:dyDescent="0.2">
      <c r="E1669" s="5" t="s">
        <v>116</v>
      </c>
      <c r="G1669" s="5" t="s">
        <v>1625</v>
      </c>
      <c r="H1669" s="9" t="s">
        <v>1626</v>
      </c>
      <c r="I1669" s="22">
        <v>0</v>
      </c>
      <c r="J1669" s="22">
        <v>0</v>
      </c>
      <c r="K1669" s="12" t="s">
        <v>168</v>
      </c>
      <c r="T1669" s="12" t="s">
        <v>1471</v>
      </c>
    </row>
    <row r="1670" spans="5:20" ht="12.95" customHeight="1" x14ac:dyDescent="0.2">
      <c r="E1670" s="5" t="s">
        <v>116</v>
      </c>
      <c r="G1670" s="3" t="s">
        <v>1628</v>
      </c>
      <c r="H1670" s="10" t="s">
        <v>1629</v>
      </c>
      <c r="I1670" s="23">
        <f>+I1668-(I1669*$I$1)</f>
        <v>0</v>
      </c>
      <c r="J1670" s="23">
        <f>+J1668-(J1669*$I$1)</f>
        <v>0</v>
      </c>
      <c r="K1670" s="13" t="s">
        <v>169</v>
      </c>
      <c r="T1670" s="12" t="s">
        <v>1472</v>
      </c>
    </row>
    <row r="1671" spans="5:20" ht="12.95" customHeight="1" x14ac:dyDescent="0.2">
      <c r="E1671" s="5" t="s">
        <v>116</v>
      </c>
      <c r="G1671" s="5" t="s">
        <v>1631</v>
      </c>
      <c r="H1671" s="9" t="s">
        <v>1632</v>
      </c>
      <c r="I1671" s="22">
        <v>0</v>
      </c>
      <c r="J1671" s="22">
        <v>0</v>
      </c>
      <c r="K1671" s="12" t="s">
        <v>170</v>
      </c>
      <c r="T1671" s="12" t="s">
        <v>1473</v>
      </c>
    </row>
    <row r="1672" spans="5:20" ht="12.95" customHeight="1" x14ac:dyDescent="0.2">
      <c r="E1672" s="5" t="s">
        <v>116</v>
      </c>
      <c r="G1672" s="5" t="s">
        <v>1634</v>
      </c>
      <c r="H1672" s="9" t="s">
        <v>1635</v>
      </c>
      <c r="I1672" s="22">
        <v>0</v>
      </c>
      <c r="J1672" s="22">
        <v>0</v>
      </c>
      <c r="K1672" s="12" t="s">
        <v>171</v>
      </c>
      <c r="T1672" s="12" t="s">
        <v>1474</v>
      </c>
    </row>
    <row r="1673" spans="5:20" ht="12.95" customHeight="1" x14ac:dyDescent="0.2">
      <c r="E1673" s="5" t="s">
        <v>116</v>
      </c>
      <c r="G1673" s="3" t="s">
        <v>1637</v>
      </c>
      <c r="H1673" s="10" t="s">
        <v>1638</v>
      </c>
      <c r="I1673" s="23">
        <f>SUM(I1670:I1672)</f>
        <v>0</v>
      </c>
      <c r="J1673" s="23">
        <f>SUM(J1670:J1672)</f>
        <v>0</v>
      </c>
      <c r="K1673" s="13" t="s">
        <v>172</v>
      </c>
      <c r="T1673" s="12" t="s">
        <v>1475</v>
      </c>
    </row>
    <row r="1674" spans="5:20" ht="12.95" customHeight="1" x14ac:dyDescent="0.2">
      <c r="E1674" s="5" t="s">
        <v>116</v>
      </c>
      <c r="G1674" s="7" t="s">
        <v>1640</v>
      </c>
      <c r="H1674" s="8" t="s">
        <v>1641</v>
      </c>
      <c r="I1674" s="21"/>
      <c r="J1674" s="21"/>
      <c r="K1674" s="12" t="s">
        <v>173</v>
      </c>
      <c r="T1674" s="12" t="s">
        <v>1476</v>
      </c>
    </row>
    <row r="1675" spans="5:20" ht="12.95" customHeight="1" x14ac:dyDescent="0.2">
      <c r="E1675" s="5" t="s">
        <v>116</v>
      </c>
      <c r="G1675" s="5" t="s">
        <v>1643</v>
      </c>
      <c r="H1675" s="9" t="s">
        <v>1644</v>
      </c>
      <c r="I1675" s="22">
        <v>0</v>
      </c>
      <c r="J1675" s="22">
        <v>0</v>
      </c>
      <c r="K1675" s="12" t="s">
        <v>174</v>
      </c>
      <c r="T1675" s="12" t="s">
        <v>1477</v>
      </c>
    </row>
    <row r="1676" spans="5:20" ht="12.95" customHeight="1" x14ac:dyDescent="0.2">
      <c r="E1676" s="5" t="s">
        <v>116</v>
      </c>
      <c r="G1676" s="5" t="s">
        <v>1646</v>
      </c>
      <c r="H1676" s="9" t="s">
        <v>1647</v>
      </c>
      <c r="I1676" s="22">
        <v>0</v>
      </c>
      <c r="J1676" s="22">
        <v>0</v>
      </c>
      <c r="K1676" s="12" t="s">
        <v>175</v>
      </c>
      <c r="T1676" s="12" t="s">
        <v>1478</v>
      </c>
    </row>
    <row r="1677" spans="5:20" ht="12.95" customHeight="1" x14ac:dyDescent="0.2">
      <c r="E1677" s="5" t="s">
        <v>116</v>
      </c>
      <c r="G1677" s="5" t="s">
        <v>1649</v>
      </c>
      <c r="H1677" s="9" t="s">
        <v>1650</v>
      </c>
      <c r="I1677" s="22">
        <v>0</v>
      </c>
      <c r="J1677" s="22">
        <v>0</v>
      </c>
      <c r="K1677" s="12" t="s">
        <v>176</v>
      </c>
      <c r="T1677" s="12" t="s">
        <v>1479</v>
      </c>
    </row>
    <row r="1678" spans="5:20" ht="12.95" customHeight="1" x14ac:dyDescent="0.2">
      <c r="E1678" s="5" t="s">
        <v>116</v>
      </c>
      <c r="G1678" s="5" t="s">
        <v>1652</v>
      </c>
      <c r="H1678" s="9" t="s">
        <v>1653</v>
      </c>
      <c r="I1678" s="22">
        <v>0</v>
      </c>
      <c r="J1678" s="22">
        <v>0</v>
      </c>
      <c r="K1678" s="12" t="s">
        <v>177</v>
      </c>
      <c r="T1678" s="12" t="s">
        <v>1480</v>
      </c>
    </row>
    <row r="1679" spans="5:20" ht="12.95" customHeight="1" x14ac:dyDescent="0.2">
      <c r="E1679" s="5" t="s">
        <v>116</v>
      </c>
      <c r="G1679" s="5" t="s">
        <v>1655</v>
      </c>
      <c r="H1679" s="9" t="s">
        <v>1656</v>
      </c>
      <c r="I1679" s="22">
        <v>0</v>
      </c>
      <c r="J1679" s="22">
        <v>0</v>
      </c>
      <c r="K1679" s="12" t="s">
        <v>178</v>
      </c>
      <c r="T1679" s="12" t="s">
        <v>1481</v>
      </c>
    </row>
    <row r="1680" spans="5:20" ht="12.95" customHeight="1" x14ac:dyDescent="0.2">
      <c r="E1680" s="5" t="s">
        <v>116</v>
      </c>
      <c r="G1680" s="5" t="s">
        <v>1658</v>
      </c>
      <c r="H1680" s="9" t="s">
        <v>1659</v>
      </c>
      <c r="I1680" s="22">
        <v>0</v>
      </c>
      <c r="J1680" s="22">
        <v>0</v>
      </c>
      <c r="K1680" s="12" t="s">
        <v>179</v>
      </c>
      <c r="T1680" s="12" t="s">
        <v>1482</v>
      </c>
    </row>
    <row r="1681" spans="4:20" ht="12.95" customHeight="1" x14ac:dyDescent="0.2">
      <c r="E1681" s="5" t="s">
        <v>116</v>
      </c>
      <c r="G1681" s="5" t="s">
        <v>1661</v>
      </c>
      <c r="H1681" s="9" t="s">
        <v>1662</v>
      </c>
      <c r="I1681" s="22">
        <v>0</v>
      </c>
      <c r="J1681" s="22">
        <v>0</v>
      </c>
      <c r="K1681" s="12" t="s">
        <v>180</v>
      </c>
      <c r="T1681" s="12" t="s">
        <v>1483</v>
      </c>
    </row>
    <row r="1682" spans="4:20" ht="12.95" customHeight="1" x14ac:dyDescent="0.2">
      <c r="E1682" s="5" t="s">
        <v>116</v>
      </c>
      <c r="G1682" s="5" t="s">
        <v>1664</v>
      </c>
      <c r="H1682" s="9" t="s">
        <v>1665</v>
      </c>
      <c r="I1682" s="22">
        <v>0</v>
      </c>
      <c r="J1682" s="22">
        <v>0</v>
      </c>
      <c r="K1682" s="12" t="s">
        <v>181</v>
      </c>
      <c r="T1682" s="12" t="s">
        <v>1484</v>
      </c>
    </row>
    <row r="1683" spans="4:20" ht="12.95" customHeight="1" x14ac:dyDescent="0.2">
      <c r="E1683" s="5" t="s">
        <v>116</v>
      </c>
      <c r="G1683" s="5" t="s">
        <v>1667</v>
      </c>
      <c r="H1683" s="9" t="s">
        <v>1668</v>
      </c>
      <c r="I1683" s="22">
        <v>0</v>
      </c>
      <c r="J1683" s="22">
        <v>0</v>
      </c>
      <c r="K1683" s="12" t="s">
        <v>182</v>
      </c>
      <c r="T1683" s="12" t="s">
        <v>1485</v>
      </c>
    </row>
    <row r="1684" spans="4:20" ht="12.95" customHeight="1" x14ac:dyDescent="0.2">
      <c r="E1684" s="5" t="s">
        <v>116</v>
      </c>
      <c r="G1684" s="3" t="s">
        <v>1670</v>
      </c>
      <c r="H1684" s="10" t="s">
        <v>1671</v>
      </c>
      <c r="I1684" s="23">
        <f>+I1673+SUM(I1675:I1683)</f>
        <v>0</v>
      </c>
      <c r="J1684" s="23">
        <f>+J1673+SUM(J1675:J1683)</f>
        <v>0</v>
      </c>
      <c r="K1684" s="13" t="s">
        <v>183</v>
      </c>
      <c r="T1684" s="12" t="s">
        <v>1486</v>
      </c>
    </row>
    <row r="1685" spans="4:20" ht="12.95" customHeight="1" x14ac:dyDescent="0.2">
      <c r="D1685" s="5" t="s">
        <v>184</v>
      </c>
      <c r="E1685" s="5" t="s">
        <v>185</v>
      </c>
      <c r="F1685" s="18"/>
      <c r="G1685" s="7" t="s">
        <v>4652</v>
      </c>
      <c r="H1685" s="8" t="s">
        <v>4653</v>
      </c>
      <c r="I1685" s="21"/>
      <c r="J1685" s="21"/>
      <c r="K1685" s="12" t="s">
        <v>186</v>
      </c>
      <c r="T1685" s="12" t="s">
        <v>1487</v>
      </c>
    </row>
    <row r="1686" spans="4:20" ht="12.95" customHeight="1" x14ac:dyDescent="0.2">
      <c r="E1686" s="5" t="s">
        <v>185</v>
      </c>
      <c r="G1686" s="5" t="s">
        <v>4655</v>
      </c>
      <c r="H1686" s="9" t="s">
        <v>4656</v>
      </c>
      <c r="I1686" s="22">
        <v>0</v>
      </c>
      <c r="J1686" s="22">
        <v>0</v>
      </c>
      <c r="K1686" s="12" t="s">
        <v>187</v>
      </c>
      <c r="T1686" s="12" t="s">
        <v>1488</v>
      </c>
    </row>
    <row r="1687" spans="4:20" ht="12.95" customHeight="1" x14ac:dyDescent="0.2">
      <c r="E1687" s="5" t="s">
        <v>185</v>
      </c>
      <c r="G1687" s="5" t="s">
        <v>4658</v>
      </c>
      <c r="H1687" s="9" t="s">
        <v>4659</v>
      </c>
      <c r="I1687" s="22">
        <v>0</v>
      </c>
      <c r="J1687" s="22">
        <v>0</v>
      </c>
      <c r="K1687" s="12" t="s">
        <v>188</v>
      </c>
      <c r="T1687" s="12" t="s">
        <v>1489</v>
      </c>
    </row>
    <row r="1688" spans="4:20" ht="12.95" customHeight="1" x14ac:dyDescent="0.2">
      <c r="E1688" s="5" t="s">
        <v>185</v>
      </c>
      <c r="G1688" s="5" t="s">
        <v>4661</v>
      </c>
      <c r="H1688" s="9" t="s">
        <v>4662</v>
      </c>
      <c r="I1688" s="22">
        <v>0</v>
      </c>
      <c r="J1688" s="22">
        <v>0</v>
      </c>
      <c r="K1688" s="12" t="s">
        <v>189</v>
      </c>
      <c r="T1688" s="12" t="s">
        <v>1490</v>
      </c>
    </row>
    <row r="1689" spans="4:20" ht="12.95" customHeight="1" x14ac:dyDescent="0.2">
      <c r="E1689" s="5" t="s">
        <v>185</v>
      </c>
      <c r="G1689" s="5" t="s">
        <v>4664</v>
      </c>
      <c r="H1689" s="9" t="s">
        <v>4665</v>
      </c>
      <c r="I1689" s="22">
        <v>0</v>
      </c>
      <c r="J1689" s="22">
        <v>0</v>
      </c>
      <c r="K1689" s="12" t="s">
        <v>190</v>
      </c>
      <c r="T1689" s="12" t="s">
        <v>1491</v>
      </c>
    </row>
    <row r="1690" spans="4:20" ht="12.95" customHeight="1" x14ac:dyDescent="0.2">
      <c r="E1690" s="5" t="s">
        <v>185</v>
      </c>
      <c r="G1690" s="5" t="s">
        <v>4667</v>
      </c>
      <c r="H1690" s="9" t="s">
        <v>4668</v>
      </c>
      <c r="I1690" s="22">
        <v>0</v>
      </c>
      <c r="J1690" s="22">
        <v>0</v>
      </c>
      <c r="K1690" s="12" t="s">
        <v>191</v>
      </c>
      <c r="T1690" s="12" t="s">
        <v>1492</v>
      </c>
    </row>
    <row r="1691" spans="4:20" ht="12.95" customHeight="1" x14ac:dyDescent="0.2">
      <c r="E1691" s="5" t="s">
        <v>185</v>
      </c>
      <c r="G1691" s="5" t="s">
        <v>4670</v>
      </c>
      <c r="H1691" s="9" t="s">
        <v>4671</v>
      </c>
      <c r="I1691" s="22">
        <v>0</v>
      </c>
      <c r="J1691" s="22">
        <v>0</v>
      </c>
      <c r="K1691" s="12" t="s">
        <v>192</v>
      </c>
      <c r="T1691" s="12" t="s">
        <v>1493</v>
      </c>
    </row>
    <row r="1692" spans="4:20" ht="12.95" customHeight="1" x14ac:dyDescent="0.2">
      <c r="E1692" s="5" t="s">
        <v>185</v>
      </c>
      <c r="G1692" s="5" t="s">
        <v>4673</v>
      </c>
      <c r="H1692" s="9" t="s">
        <v>4674</v>
      </c>
      <c r="I1692" s="22">
        <v>0</v>
      </c>
      <c r="J1692" s="22">
        <v>0</v>
      </c>
      <c r="K1692" s="12" t="s">
        <v>193</v>
      </c>
      <c r="T1692" s="12" t="s">
        <v>1494</v>
      </c>
    </row>
    <row r="1693" spans="4:20" ht="12.95" customHeight="1" x14ac:dyDescent="0.2">
      <c r="E1693" s="5" t="s">
        <v>185</v>
      </c>
      <c r="G1693" s="5" t="s">
        <v>4676</v>
      </c>
      <c r="H1693" s="9" t="s">
        <v>4677</v>
      </c>
      <c r="I1693" s="22">
        <v>0</v>
      </c>
      <c r="J1693" s="22">
        <v>0</v>
      </c>
      <c r="K1693" s="12" t="s">
        <v>194</v>
      </c>
      <c r="T1693" s="12" t="s">
        <v>1495</v>
      </c>
    </row>
    <row r="1694" spans="4:20" ht="12.95" customHeight="1" x14ac:dyDescent="0.2">
      <c r="E1694" s="5" t="s">
        <v>185</v>
      </c>
      <c r="G1694" s="5" t="s">
        <v>4679</v>
      </c>
      <c r="H1694" s="9" t="s">
        <v>4680</v>
      </c>
      <c r="I1694" s="22">
        <v>0</v>
      </c>
      <c r="J1694" s="22">
        <v>0</v>
      </c>
      <c r="K1694" s="12" t="s">
        <v>195</v>
      </c>
      <c r="T1694" s="12" t="s">
        <v>1496</v>
      </c>
    </row>
    <row r="1695" spans="4:20" ht="12.95" customHeight="1" x14ac:dyDescent="0.2">
      <c r="E1695" s="5" t="s">
        <v>185</v>
      </c>
      <c r="G1695" s="5" t="s">
        <v>4682</v>
      </c>
      <c r="H1695" s="9" t="s">
        <v>4683</v>
      </c>
      <c r="I1695" s="22">
        <v>0</v>
      </c>
      <c r="J1695" s="22">
        <v>0</v>
      </c>
      <c r="K1695" s="12" t="s">
        <v>196</v>
      </c>
      <c r="T1695" s="12" t="s">
        <v>1497</v>
      </c>
    </row>
    <row r="1696" spans="4:20" ht="12.95" customHeight="1" x14ac:dyDescent="0.2">
      <c r="E1696" s="5" t="s">
        <v>185</v>
      </c>
      <c r="G1696" s="5" t="s">
        <v>4685</v>
      </c>
      <c r="H1696" s="9" t="s">
        <v>4686</v>
      </c>
      <c r="I1696" s="22">
        <v>0</v>
      </c>
      <c r="J1696" s="22">
        <v>0</v>
      </c>
      <c r="K1696" s="12" t="s">
        <v>197</v>
      </c>
      <c r="T1696" s="12" t="s">
        <v>1498</v>
      </c>
    </row>
    <row r="1697" spans="5:20" ht="12.95" customHeight="1" x14ac:dyDescent="0.2">
      <c r="E1697" s="5" t="s">
        <v>185</v>
      </c>
      <c r="G1697" s="5" t="s">
        <v>4688</v>
      </c>
      <c r="H1697" s="9" t="s">
        <v>4689</v>
      </c>
      <c r="I1697" s="22">
        <v>0</v>
      </c>
      <c r="J1697" s="22">
        <v>0</v>
      </c>
      <c r="K1697" s="12" t="s">
        <v>198</v>
      </c>
      <c r="T1697" s="12" t="s">
        <v>1499</v>
      </c>
    </row>
    <row r="1698" spans="5:20" ht="12.95" customHeight="1" x14ac:dyDescent="0.2">
      <c r="E1698" s="5" t="s">
        <v>185</v>
      </c>
      <c r="G1698" s="5" t="s">
        <v>4691</v>
      </c>
      <c r="H1698" s="9" t="s">
        <v>4692</v>
      </c>
      <c r="I1698" s="22">
        <v>0</v>
      </c>
      <c r="J1698" s="22">
        <v>0</v>
      </c>
      <c r="K1698" s="12" t="s">
        <v>199</v>
      </c>
      <c r="T1698" s="12" t="s">
        <v>1500</v>
      </c>
    </row>
    <row r="1699" spans="5:20" ht="12.95" customHeight="1" x14ac:dyDescent="0.2">
      <c r="E1699" s="5" t="s">
        <v>185</v>
      </c>
      <c r="G1699" s="5" t="s">
        <v>4694</v>
      </c>
      <c r="H1699" s="9" t="s">
        <v>4695</v>
      </c>
      <c r="I1699" s="22">
        <v>0</v>
      </c>
      <c r="J1699" s="22">
        <v>0</v>
      </c>
      <c r="K1699" s="12" t="s">
        <v>200</v>
      </c>
      <c r="T1699" s="12" t="s">
        <v>1501</v>
      </c>
    </row>
    <row r="1700" spans="5:20" ht="12.95" customHeight="1" x14ac:dyDescent="0.2">
      <c r="E1700" s="5" t="s">
        <v>185</v>
      </c>
      <c r="G1700" s="3" t="s">
        <v>4697</v>
      </c>
      <c r="H1700" s="10" t="s">
        <v>4698</v>
      </c>
      <c r="I1700" s="23">
        <f>SUM(I1686:I1699)</f>
        <v>0</v>
      </c>
      <c r="J1700" s="23">
        <f>SUM(J1686:J1699)</f>
        <v>0</v>
      </c>
      <c r="K1700" s="13" t="s">
        <v>201</v>
      </c>
      <c r="T1700" s="12" t="s">
        <v>1502</v>
      </c>
    </row>
    <row r="1701" spans="5:20" ht="12.95" customHeight="1" x14ac:dyDescent="0.2">
      <c r="E1701" s="5" t="s">
        <v>185</v>
      </c>
      <c r="G1701" s="5" t="s">
        <v>4700</v>
      </c>
      <c r="H1701" s="9" t="s">
        <v>4701</v>
      </c>
      <c r="I1701" s="22">
        <v>0</v>
      </c>
      <c r="J1701" s="22">
        <v>0</v>
      </c>
      <c r="K1701" s="12" t="s">
        <v>202</v>
      </c>
      <c r="T1701" s="12" t="s">
        <v>1503</v>
      </c>
    </row>
    <row r="1702" spans="5:20" ht="12.95" customHeight="1" x14ac:dyDescent="0.2">
      <c r="E1702" s="5" t="s">
        <v>185</v>
      </c>
      <c r="G1702" s="3" t="s">
        <v>4703</v>
      </c>
      <c r="H1702" s="10" t="s">
        <v>4704</v>
      </c>
      <c r="I1702" s="23">
        <f>+I1700-(I1701*$I$1)</f>
        <v>0</v>
      </c>
      <c r="J1702" s="23">
        <f>+J1700-(J1701*$I$1)</f>
        <v>0</v>
      </c>
      <c r="K1702" s="13" t="s">
        <v>203</v>
      </c>
      <c r="T1702" s="12" t="s">
        <v>1504</v>
      </c>
    </row>
    <row r="1703" spans="5:20" ht="12.95" customHeight="1" x14ac:dyDescent="0.2">
      <c r="E1703" s="5" t="s">
        <v>185</v>
      </c>
      <c r="G1703" s="7" t="s">
        <v>4706</v>
      </c>
      <c r="H1703" s="8" t="s">
        <v>4707</v>
      </c>
      <c r="I1703" s="21"/>
      <c r="J1703" s="21"/>
      <c r="K1703" s="12" t="s">
        <v>204</v>
      </c>
      <c r="T1703" s="12" t="s">
        <v>1505</v>
      </c>
    </row>
    <row r="1704" spans="5:20" ht="12.95" customHeight="1" x14ac:dyDescent="0.2">
      <c r="E1704" s="5" t="s">
        <v>185</v>
      </c>
      <c r="G1704" s="5" t="s">
        <v>4709</v>
      </c>
      <c r="H1704" s="9" t="s">
        <v>4710</v>
      </c>
      <c r="I1704" s="22">
        <v>0</v>
      </c>
      <c r="J1704" s="22">
        <v>0</v>
      </c>
      <c r="K1704" s="12" t="s">
        <v>205</v>
      </c>
      <c r="T1704" s="12" t="s">
        <v>1506</v>
      </c>
    </row>
    <row r="1705" spans="5:20" ht="12.95" customHeight="1" x14ac:dyDescent="0.2">
      <c r="E1705" s="5" t="s">
        <v>185</v>
      </c>
      <c r="G1705" s="5" t="s">
        <v>4712</v>
      </c>
      <c r="H1705" s="9" t="s">
        <v>1533</v>
      </c>
      <c r="I1705" s="22">
        <v>0</v>
      </c>
      <c r="J1705" s="22">
        <v>0</v>
      </c>
      <c r="K1705" s="12" t="s">
        <v>206</v>
      </c>
      <c r="T1705" s="12" t="s">
        <v>1507</v>
      </c>
    </row>
    <row r="1706" spans="5:20" ht="12.95" customHeight="1" x14ac:dyDescent="0.2">
      <c r="E1706" s="5" t="s">
        <v>185</v>
      </c>
      <c r="G1706" s="5" t="s">
        <v>1535</v>
      </c>
      <c r="H1706" s="9" t="s">
        <v>1536</v>
      </c>
      <c r="I1706" s="22">
        <v>0</v>
      </c>
      <c r="J1706" s="22">
        <v>0</v>
      </c>
      <c r="K1706" s="12" t="s">
        <v>207</v>
      </c>
      <c r="T1706" s="12" t="s">
        <v>1508</v>
      </c>
    </row>
    <row r="1707" spans="5:20" ht="12.95" customHeight="1" x14ac:dyDescent="0.2">
      <c r="E1707" s="5" t="s">
        <v>185</v>
      </c>
      <c r="G1707" s="3" t="s">
        <v>1538</v>
      </c>
      <c r="H1707" s="10" t="s">
        <v>1539</v>
      </c>
      <c r="I1707" s="23">
        <f>SUM(I1704:I1706)</f>
        <v>0</v>
      </c>
      <c r="J1707" s="23">
        <f>SUM(J1704:J1706)</f>
        <v>0</v>
      </c>
      <c r="K1707" s="13" t="s">
        <v>208</v>
      </c>
      <c r="T1707" s="12" t="s">
        <v>1509</v>
      </c>
    </row>
    <row r="1708" spans="5:20" ht="12.95" customHeight="1" x14ac:dyDescent="0.2">
      <c r="E1708" s="5" t="s">
        <v>185</v>
      </c>
      <c r="G1708" s="3" t="s">
        <v>1541</v>
      </c>
      <c r="H1708" s="10" t="s">
        <v>1542</v>
      </c>
      <c r="I1708" s="23">
        <f>+I1702+I1707</f>
        <v>0</v>
      </c>
      <c r="J1708" s="23">
        <f>+J1702+J1707</f>
        <v>0</v>
      </c>
      <c r="K1708" s="13" t="s">
        <v>209</v>
      </c>
      <c r="T1708" s="12" t="s">
        <v>1510</v>
      </c>
    </row>
    <row r="1709" spans="5:20" ht="12.95" customHeight="1" x14ac:dyDescent="0.2">
      <c r="E1709" s="5" t="s">
        <v>185</v>
      </c>
      <c r="G1709" s="7" t="s">
        <v>1544</v>
      </c>
      <c r="H1709" s="8" t="s">
        <v>1545</v>
      </c>
      <c r="I1709" s="21"/>
      <c r="J1709" s="21"/>
      <c r="K1709" s="12" t="s">
        <v>210</v>
      </c>
      <c r="T1709" s="12" t="s">
        <v>1511</v>
      </c>
    </row>
    <row r="1710" spans="5:20" ht="12.95" customHeight="1" x14ac:dyDescent="0.2">
      <c r="E1710" s="5" t="s">
        <v>185</v>
      </c>
      <c r="G1710" s="5" t="s">
        <v>1547</v>
      </c>
      <c r="H1710" s="9" t="s">
        <v>1548</v>
      </c>
      <c r="I1710" s="22">
        <v>0</v>
      </c>
      <c r="J1710" s="22">
        <v>0</v>
      </c>
      <c r="K1710" s="12" t="s">
        <v>211</v>
      </c>
      <c r="T1710" s="12" t="s">
        <v>1512</v>
      </c>
    </row>
    <row r="1711" spans="5:20" ht="12.95" customHeight="1" x14ac:dyDescent="0.2">
      <c r="E1711" s="5" t="s">
        <v>185</v>
      </c>
      <c r="G1711" s="5" t="s">
        <v>1550</v>
      </c>
      <c r="H1711" s="9" t="s">
        <v>1551</v>
      </c>
      <c r="I1711" s="22">
        <v>0</v>
      </c>
      <c r="J1711" s="22">
        <v>0</v>
      </c>
      <c r="K1711" s="12" t="s">
        <v>212</v>
      </c>
      <c r="T1711" s="12" t="s">
        <v>1513</v>
      </c>
    </row>
    <row r="1712" spans="5:20" ht="12.95" customHeight="1" x14ac:dyDescent="0.2">
      <c r="E1712" s="5" t="s">
        <v>185</v>
      </c>
      <c r="G1712" s="5" t="s">
        <v>1553</v>
      </c>
      <c r="H1712" s="9" t="s">
        <v>1554</v>
      </c>
      <c r="I1712" s="22">
        <v>0</v>
      </c>
      <c r="J1712" s="22">
        <v>0</v>
      </c>
      <c r="K1712" s="12" t="s">
        <v>213</v>
      </c>
      <c r="T1712" s="12" t="s">
        <v>1514</v>
      </c>
    </row>
    <row r="1713" spans="5:20" ht="12.95" customHeight="1" x14ac:dyDescent="0.2">
      <c r="E1713" s="5" t="s">
        <v>185</v>
      </c>
      <c r="G1713" s="5" t="s">
        <v>1556</v>
      </c>
      <c r="H1713" s="9" t="s">
        <v>1557</v>
      </c>
      <c r="I1713" s="22">
        <v>0</v>
      </c>
      <c r="J1713" s="22">
        <v>0</v>
      </c>
      <c r="K1713" s="12" t="s">
        <v>214</v>
      </c>
      <c r="T1713" s="12" t="s">
        <v>1515</v>
      </c>
    </row>
    <row r="1714" spans="5:20" ht="12.95" customHeight="1" x14ac:dyDescent="0.2">
      <c r="E1714" s="5" t="s">
        <v>185</v>
      </c>
      <c r="G1714" s="5" t="s">
        <v>1559</v>
      </c>
      <c r="H1714" s="9" t="s">
        <v>1560</v>
      </c>
      <c r="I1714" s="22">
        <v>0</v>
      </c>
      <c r="J1714" s="22">
        <v>0</v>
      </c>
      <c r="K1714" s="12" t="s">
        <v>215</v>
      </c>
      <c r="T1714" s="12" t="s">
        <v>1516</v>
      </c>
    </row>
    <row r="1715" spans="5:20" ht="12.95" customHeight="1" x14ac:dyDescent="0.2">
      <c r="E1715" s="5" t="s">
        <v>185</v>
      </c>
      <c r="G1715" s="5" t="s">
        <v>1562</v>
      </c>
      <c r="H1715" s="9" t="s">
        <v>1563</v>
      </c>
      <c r="I1715" s="22">
        <v>0</v>
      </c>
      <c r="J1715" s="22">
        <v>0</v>
      </c>
      <c r="K1715" s="12" t="s">
        <v>216</v>
      </c>
      <c r="T1715" s="12" t="s">
        <v>1517</v>
      </c>
    </row>
    <row r="1716" spans="5:20" ht="12.95" customHeight="1" x14ac:dyDescent="0.2">
      <c r="E1716" s="5" t="s">
        <v>185</v>
      </c>
      <c r="G1716" s="5" t="s">
        <v>1565</v>
      </c>
      <c r="H1716" s="9" t="s">
        <v>1566</v>
      </c>
      <c r="I1716" s="22">
        <v>0</v>
      </c>
      <c r="J1716" s="22">
        <v>0</v>
      </c>
      <c r="K1716" s="12" t="s">
        <v>217</v>
      </c>
      <c r="T1716" s="12" t="s">
        <v>1518</v>
      </c>
    </row>
    <row r="1717" spans="5:20" ht="12.95" customHeight="1" x14ac:dyDescent="0.2">
      <c r="E1717" s="5" t="s">
        <v>185</v>
      </c>
      <c r="G1717" s="5" t="s">
        <v>1568</v>
      </c>
      <c r="H1717" s="9" t="s">
        <v>1569</v>
      </c>
      <c r="I1717" s="22">
        <v>0</v>
      </c>
      <c r="J1717" s="22">
        <v>0</v>
      </c>
      <c r="K1717" s="12" t="s">
        <v>218</v>
      </c>
      <c r="T1717" s="12" t="s">
        <v>1519</v>
      </c>
    </row>
    <row r="1718" spans="5:20" ht="12.95" customHeight="1" x14ac:dyDescent="0.2">
      <c r="E1718" s="5" t="s">
        <v>185</v>
      </c>
      <c r="G1718" s="5" t="s">
        <v>1571</v>
      </c>
      <c r="H1718" s="9" t="s">
        <v>1572</v>
      </c>
      <c r="I1718" s="22">
        <v>0</v>
      </c>
      <c r="J1718" s="22">
        <v>0</v>
      </c>
      <c r="K1718" s="12" t="s">
        <v>219</v>
      </c>
      <c r="T1718" s="12" t="s">
        <v>1520</v>
      </c>
    </row>
    <row r="1719" spans="5:20" ht="12.95" customHeight="1" x14ac:dyDescent="0.2">
      <c r="E1719" s="5" t="s">
        <v>185</v>
      </c>
      <c r="G1719" s="5" t="s">
        <v>1574</v>
      </c>
      <c r="H1719" s="9" t="s">
        <v>1575</v>
      </c>
      <c r="I1719" s="22">
        <v>0</v>
      </c>
      <c r="J1719" s="22">
        <v>0</v>
      </c>
      <c r="K1719" s="12" t="s">
        <v>220</v>
      </c>
      <c r="T1719" s="12" t="s">
        <v>1521</v>
      </c>
    </row>
    <row r="1720" spans="5:20" ht="12.95" customHeight="1" x14ac:dyDescent="0.2">
      <c r="E1720" s="5" t="s">
        <v>185</v>
      </c>
      <c r="G1720" s="5" t="s">
        <v>1577</v>
      </c>
      <c r="H1720" s="9" t="s">
        <v>1578</v>
      </c>
      <c r="I1720" s="22">
        <v>0</v>
      </c>
      <c r="J1720" s="22">
        <v>0</v>
      </c>
      <c r="K1720" s="12" t="s">
        <v>221</v>
      </c>
      <c r="T1720" s="12" t="s">
        <v>1522</v>
      </c>
    </row>
    <row r="1721" spans="5:20" ht="12.95" customHeight="1" x14ac:dyDescent="0.2">
      <c r="E1721" s="5" t="s">
        <v>185</v>
      </c>
      <c r="G1721" s="5" t="s">
        <v>1580</v>
      </c>
      <c r="H1721" s="9" t="s">
        <v>1581</v>
      </c>
      <c r="I1721" s="22">
        <v>0</v>
      </c>
      <c r="J1721" s="22">
        <v>0</v>
      </c>
      <c r="K1721" s="12" t="s">
        <v>222</v>
      </c>
      <c r="T1721" s="12" t="s">
        <v>1523</v>
      </c>
    </row>
    <row r="1722" spans="5:20" ht="12.95" customHeight="1" x14ac:dyDescent="0.2">
      <c r="E1722" s="5" t="s">
        <v>185</v>
      </c>
      <c r="G1722" s="5" t="s">
        <v>1583</v>
      </c>
      <c r="H1722" s="9" t="s">
        <v>1584</v>
      </c>
      <c r="I1722" s="22">
        <v>0</v>
      </c>
      <c r="J1722" s="22">
        <v>0</v>
      </c>
      <c r="K1722" s="12" t="s">
        <v>223</v>
      </c>
      <c r="T1722" s="12" t="s">
        <v>1524</v>
      </c>
    </row>
    <row r="1723" spans="5:20" ht="12.95" customHeight="1" x14ac:dyDescent="0.2">
      <c r="E1723" s="5" t="s">
        <v>185</v>
      </c>
      <c r="G1723" s="5" t="s">
        <v>1586</v>
      </c>
      <c r="H1723" s="9" t="s">
        <v>1587</v>
      </c>
      <c r="I1723" s="22">
        <v>0</v>
      </c>
      <c r="J1723" s="22">
        <v>0</v>
      </c>
      <c r="K1723" s="12" t="s">
        <v>224</v>
      </c>
      <c r="T1723" s="12" t="s">
        <v>1525</v>
      </c>
    </row>
    <row r="1724" spans="5:20" ht="12.95" customHeight="1" x14ac:dyDescent="0.2">
      <c r="E1724" s="5" t="s">
        <v>185</v>
      </c>
      <c r="G1724" s="5" t="s">
        <v>1589</v>
      </c>
      <c r="H1724" s="9" t="s">
        <v>1590</v>
      </c>
      <c r="I1724" s="22">
        <v>0</v>
      </c>
      <c r="J1724" s="22">
        <v>0</v>
      </c>
      <c r="K1724" s="12" t="s">
        <v>225</v>
      </c>
      <c r="T1724" s="12" t="s">
        <v>1526</v>
      </c>
    </row>
    <row r="1725" spans="5:20" ht="12.95" customHeight="1" x14ac:dyDescent="0.2">
      <c r="E1725" s="5" t="s">
        <v>185</v>
      </c>
      <c r="G1725" s="5" t="s">
        <v>1592</v>
      </c>
      <c r="H1725" s="9" t="s">
        <v>1593</v>
      </c>
      <c r="I1725" s="22">
        <v>0</v>
      </c>
      <c r="J1725" s="22">
        <v>0</v>
      </c>
      <c r="K1725" s="12" t="s">
        <v>226</v>
      </c>
      <c r="T1725" s="12" t="s">
        <v>1527</v>
      </c>
    </row>
    <row r="1726" spans="5:20" ht="12.95" customHeight="1" x14ac:dyDescent="0.2">
      <c r="E1726" s="5" t="s">
        <v>185</v>
      </c>
      <c r="G1726" s="5" t="s">
        <v>1595</v>
      </c>
      <c r="H1726" s="9" t="s">
        <v>1596</v>
      </c>
      <c r="I1726" s="22">
        <v>0</v>
      </c>
      <c r="J1726" s="22">
        <v>0</v>
      </c>
      <c r="K1726" s="12" t="s">
        <v>227</v>
      </c>
      <c r="T1726" s="12" t="s">
        <v>1528</v>
      </c>
    </row>
    <row r="1727" spans="5:20" ht="12.95" customHeight="1" x14ac:dyDescent="0.2">
      <c r="E1727" s="5" t="s">
        <v>185</v>
      </c>
      <c r="G1727" s="3" t="s">
        <v>1598</v>
      </c>
      <c r="H1727" s="10" t="s">
        <v>1599</v>
      </c>
      <c r="I1727" s="23">
        <f>SUM(I1710:I1726)</f>
        <v>0</v>
      </c>
      <c r="J1727" s="23">
        <f>SUM(J1710:J1726)</f>
        <v>0</v>
      </c>
      <c r="K1727" s="13" t="s">
        <v>228</v>
      </c>
      <c r="T1727" s="12" t="s">
        <v>1529</v>
      </c>
    </row>
    <row r="1728" spans="5:20" ht="12.95" customHeight="1" x14ac:dyDescent="0.2">
      <c r="E1728" s="5" t="s">
        <v>185</v>
      </c>
      <c r="G1728" s="7" t="s">
        <v>1601</v>
      </c>
      <c r="H1728" s="8" t="s">
        <v>1602</v>
      </c>
      <c r="I1728" s="21"/>
      <c r="J1728" s="21"/>
      <c r="K1728" s="12" t="s">
        <v>229</v>
      </c>
      <c r="T1728" s="12" t="s">
        <v>1530</v>
      </c>
    </row>
    <row r="1729" spans="5:20" ht="12.95" customHeight="1" x14ac:dyDescent="0.2">
      <c r="E1729" s="5" t="s">
        <v>185</v>
      </c>
      <c r="G1729" s="5" t="s">
        <v>1604</v>
      </c>
      <c r="H1729" s="9" t="s">
        <v>1605</v>
      </c>
      <c r="I1729" s="22">
        <v>0</v>
      </c>
      <c r="J1729" s="22">
        <v>0</v>
      </c>
      <c r="K1729" s="12" t="s">
        <v>230</v>
      </c>
      <c r="T1729" s="12" t="s">
        <v>1531</v>
      </c>
    </row>
    <row r="1730" spans="5:20" ht="12.95" customHeight="1" x14ac:dyDescent="0.2">
      <c r="E1730" s="5" t="s">
        <v>185</v>
      </c>
      <c r="G1730" s="5" t="s">
        <v>1607</v>
      </c>
      <c r="H1730" s="9" t="s">
        <v>1608</v>
      </c>
      <c r="I1730" s="22">
        <v>0</v>
      </c>
      <c r="J1730" s="22">
        <v>0</v>
      </c>
      <c r="K1730" s="12" t="s">
        <v>231</v>
      </c>
      <c r="T1730" s="12" t="s">
        <v>1532</v>
      </c>
    </row>
    <row r="1731" spans="5:20" ht="12.95" customHeight="1" x14ac:dyDescent="0.2">
      <c r="E1731" s="5" t="s">
        <v>185</v>
      </c>
      <c r="G1731" s="5" t="s">
        <v>1610</v>
      </c>
      <c r="H1731" s="9" t="s">
        <v>1611</v>
      </c>
      <c r="I1731" s="22">
        <v>0</v>
      </c>
      <c r="J1731" s="22">
        <v>0</v>
      </c>
      <c r="K1731" s="12" t="s">
        <v>232</v>
      </c>
      <c r="T1731" s="12" t="s">
        <v>3145</v>
      </c>
    </row>
    <row r="1732" spans="5:20" ht="12.95" customHeight="1" x14ac:dyDescent="0.2">
      <c r="E1732" s="5" t="s">
        <v>185</v>
      </c>
      <c r="G1732" s="3" t="s">
        <v>1613</v>
      </c>
      <c r="H1732" s="10" t="s">
        <v>1614</v>
      </c>
      <c r="I1732" s="23">
        <f>SUM(I1729:I1731)</f>
        <v>0</v>
      </c>
      <c r="J1732" s="23">
        <f>SUM(J1729:J1731)</f>
        <v>0</v>
      </c>
      <c r="K1732" s="13" t="s">
        <v>233</v>
      </c>
      <c r="T1732" s="12" t="s">
        <v>3146</v>
      </c>
    </row>
    <row r="1733" spans="5:20" ht="12.95" customHeight="1" x14ac:dyDescent="0.2">
      <c r="E1733" s="5" t="s">
        <v>185</v>
      </c>
      <c r="G1733" s="3" t="s">
        <v>1616</v>
      </c>
      <c r="H1733" s="10" t="s">
        <v>1617</v>
      </c>
      <c r="I1733" s="23">
        <f>+I1727+I1732</f>
        <v>0</v>
      </c>
      <c r="J1733" s="23">
        <f>+J1727+J1732</f>
        <v>0</v>
      </c>
      <c r="K1733" s="13" t="s">
        <v>234</v>
      </c>
      <c r="T1733" s="12" t="s">
        <v>3147</v>
      </c>
    </row>
    <row r="1734" spans="5:20" ht="12.95" customHeight="1" x14ac:dyDescent="0.2">
      <c r="E1734" s="5" t="s">
        <v>185</v>
      </c>
      <c r="G1734" s="7" t="s">
        <v>1619</v>
      </c>
      <c r="H1734" s="8" t="s">
        <v>1620</v>
      </c>
      <c r="I1734" s="21"/>
      <c r="J1734" s="21"/>
      <c r="K1734" s="12" t="s">
        <v>235</v>
      </c>
      <c r="T1734" s="12" t="s">
        <v>3148</v>
      </c>
    </row>
    <row r="1735" spans="5:20" ht="12.95" customHeight="1" x14ac:dyDescent="0.2">
      <c r="E1735" s="5" t="s">
        <v>185</v>
      </c>
      <c r="G1735" s="3" t="s">
        <v>1622</v>
      </c>
      <c r="H1735" s="10" t="s">
        <v>1623</v>
      </c>
      <c r="I1735" s="23">
        <f>+I1708-(I1733*$I$1)</f>
        <v>0</v>
      </c>
      <c r="J1735" s="23">
        <f>+J1708-(J1733*$I$1)</f>
        <v>0</v>
      </c>
      <c r="K1735" s="13" t="s">
        <v>236</v>
      </c>
      <c r="T1735" s="12" t="s">
        <v>3149</v>
      </c>
    </row>
    <row r="1736" spans="5:20" ht="12.95" customHeight="1" x14ac:dyDescent="0.2">
      <c r="E1736" s="5" t="s">
        <v>185</v>
      </c>
      <c r="G1736" s="5" t="s">
        <v>1625</v>
      </c>
      <c r="H1736" s="9" t="s">
        <v>1626</v>
      </c>
      <c r="I1736" s="22">
        <v>0</v>
      </c>
      <c r="J1736" s="22">
        <v>0</v>
      </c>
      <c r="K1736" s="12" t="s">
        <v>237</v>
      </c>
      <c r="T1736" s="12" t="s">
        <v>3150</v>
      </c>
    </row>
    <row r="1737" spans="5:20" ht="12.95" customHeight="1" x14ac:dyDescent="0.2">
      <c r="E1737" s="5" t="s">
        <v>185</v>
      </c>
      <c r="G1737" s="3" t="s">
        <v>1628</v>
      </c>
      <c r="H1737" s="10" t="s">
        <v>1629</v>
      </c>
      <c r="I1737" s="23">
        <f>+I1735-(I1736*$I$1)</f>
        <v>0</v>
      </c>
      <c r="J1737" s="23">
        <f>+J1735-(J1736*$I$1)</f>
        <v>0</v>
      </c>
      <c r="K1737" s="13" t="s">
        <v>238</v>
      </c>
      <c r="T1737" s="12" t="s">
        <v>3151</v>
      </c>
    </row>
    <row r="1738" spans="5:20" ht="12.95" customHeight="1" x14ac:dyDescent="0.2">
      <c r="E1738" s="5" t="s">
        <v>185</v>
      </c>
      <c r="G1738" s="5" t="s">
        <v>1631</v>
      </c>
      <c r="H1738" s="9" t="s">
        <v>1632</v>
      </c>
      <c r="I1738" s="22">
        <v>0</v>
      </c>
      <c r="J1738" s="22">
        <v>0</v>
      </c>
      <c r="K1738" s="12" t="s">
        <v>239</v>
      </c>
      <c r="T1738" s="12" t="s">
        <v>3152</v>
      </c>
    </row>
    <row r="1739" spans="5:20" ht="12.95" customHeight="1" x14ac:dyDescent="0.2">
      <c r="E1739" s="5" t="s">
        <v>185</v>
      </c>
      <c r="G1739" s="5" t="s">
        <v>1634</v>
      </c>
      <c r="H1739" s="9" t="s">
        <v>1635</v>
      </c>
      <c r="I1739" s="22">
        <v>0</v>
      </c>
      <c r="J1739" s="22">
        <v>0</v>
      </c>
      <c r="K1739" s="12" t="s">
        <v>240</v>
      </c>
      <c r="T1739" s="12" t="s">
        <v>3153</v>
      </c>
    </row>
    <row r="1740" spans="5:20" ht="12.95" customHeight="1" x14ac:dyDescent="0.2">
      <c r="E1740" s="5" t="s">
        <v>185</v>
      </c>
      <c r="G1740" s="3" t="s">
        <v>1637</v>
      </c>
      <c r="H1740" s="10" t="s">
        <v>1638</v>
      </c>
      <c r="I1740" s="23">
        <f>SUM(I1737:I1739)</f>
        <v>0</v>
      </c>
      <c r="J1740" s="23">
        <f>SUM(J1737:J1739)</f>
        <v>0</v>
      </c>
      <c r="K1740" s="13" t="s">
        <v>241</v>
      </c>
      <c r="T1740" s="12" t="s">
        <v>3154</v>
      </c>
    </row>
    <row r="1741" spans="5:20" ht="12.95" customHeight="1" x14ac:dyDescent="0.2">
      <c r="E1741" s="5" t="s">
        <v>185</v>
      </c>
      <c r="G1741" s="7" t="s">
        <v>1640</v>
      </c>
      <c r="H1741" s="8" t="s">
        <v>1641</v>
      </c>
      <c r="I1741" s="21"/>
      <c r="J1741" s="21"/>
      <c r="K1741" s="12" t="s">
        <v>242</v>
      </c>
      <c r="T1741" s="12" t="s">
        <v>3155</v>
      </c>
    </row>
    <row r="1742" spans="5:20" ht="12.95" customHeight="1" x14ac:dyDescent="0.2">
      <c r="E1742" s="5" t="s">
        <v>185</v>
      </c>
      <c r="G1742" s="5" t="s">
        <v>1643</v>
      </c>
      <c r="H1742" s="9" t="s">
        <v>1644</v>
      </c>
      <c r="I1742" s="22">
        <v>0</v>
      </c>
      <c r="J1742" s="22">
        <v>0</v>
      </c>
      <c r="K1742" s="12" t="s">
        <v>243</v>
      </c>
      <c r="T1742" s="12" t="s">
        <v>3156</v>
      </c>
    </row>
    <row r="1743" spans="5:20" ht="12.95" customHeight="1" x14ac:dyDescent="0.2">
      <c r="E1743" s="5" t="s">
        <v>185</v>
      </c>
      <c r="G1743" s="5" t="s">
        <v>1646</v>
      </c>
      <c r="H1743" s="9" t="s">
        <v>1647</v>
      </c>
      <c r="I1743" s="22">
        <v>0</v>
      </c>
      <c r="J1743" s="22">
        <v>0</v>
      </c>
      <c r="K1743" s="12" t="s">
        <v>244</v>
      </c>
      <c r="T1743" s="12" t="s">
        <v>3157</v>
      </c>
    </row>
    <row r="1744" spans="5:20" ht="12.95" customHeight="1" x14ac:dyDescent="0.2">
      <c r="E1744" s="5" t="s">
        <v>185</v>
      </c>
      <c r="G1744" s="5" t="s">
        <v>1649</v>
      </c>
      <c r="H1744" s="9" t="s">
        <v>1650</v>
      </c>
      <c r="I1744" s="22">
        <v>0</v>
      </c>
      <c r="J1744" s="22">
        <v>0</v>
      </c>
      <c r="K1744" s="12" t="s">
        <v>245</v>
      </c>
      <c r="T1744" s="12" t="s">
        <v>3158</v>
      </c>
    </row>
    <row r="1745" spans="4:20" ht="12.95" customHeight="1" x14ac:dyDescent="0.2">
      <c r="E1745" s="5" t="s">
        <v>185</v>
      </c>
      <c r="G1745" s="5" t="s">
        <v>1652</v>
      </c>
      <c r="H1745" s="9" t="s">
        <v>1653</v>
      </c>
      <c r="I1745" s="22">
        <v>0</v>
      </c>
      <c r="J1745" s="22">
        <v>0</v>
      </c>
      <c r="K1745" s="12" t="s">
        <v>246</v>
      </c>
      <c r="T1745" s="12" t="s">
        <v>3159</v>
      </c>
    </row>
    <row r="1746" spans="4:20" ht="12.95" customHeight="1" x14ac:dyDescent="0.2">
      <c r="E1746" s="5" t="s">
        <v>185</v>
      </c>
      <c r="G1746" s="5" t="s">
        <v>1655</v>
      </c>
      <c r="H1746" s="9" t="s">
        <v>1656</v>
      </c>
      <c r="I1746" s="22">
        <v>0</v>
      </c>
      <c r="J1746" s="22">
        <v>0</v>
      </c>
      <c r="K1746" s="12" t="s">
        <v>247</v>
      </c>
      <c r="T1746" s="12" t="s">
        <v>3160</v>
      </c>
    </row>
    <row r="1747" spans="4:20" ht="12.95" customHeight="1" x14ac:dyDescent="0.2">
      <c r="E1747" s="5" t="s">
        <v>185</v>
      </c>
      <c r="G1747" s="5" t="s">
        <v>1658</v>
      </c>
      <c r="H1747" s="9" t="s">
        <v>1659</v>
      </c>
      <c r="I1747" s="22">
        <v>0</v>
      </c>
      <c r="J1747" s="22">
        <v>0</v>
      </c>
      <c r="K1747" s="12" t="s">
        <v>248</v>
      </c>
      <c r="T1747" s="12" t="s">
        <v>3161</v>
      </c>
    </row>
    <row r="1748" spans="4:20" ht="12.95" customHeight="1" x14ac:dyDescent="0.2">
      <c r="E1748" s="5" t="s">
        <v>185</v>
      </c>
      <c r="G1748" s="5" t="s">
        <v>1661</v>
      </c>
      <c r="H1748" s="9" t="s">
        <v>1662</v>
      </c>
      <c r="I1748" s="22">
        <v>0</v>
      </c>
      <c r="J1748" s="22">
        <v>0</v>
      </c>
      <c r="K1748" s="12" t="s">
        <v>249</v>
      </c>
      <c r="T1748" s="12" t="s">
        <v>3162</v>
      </c>
    </row>
    <row r="1749" spans="4:20" ht="12.95" customHeight="1" x14ac:dyDescent="0.2">
      <c r="E1749" s="5" t="s">
        <v>185</v>
      </c>
      <c r="G1749" s="5" t="s">
        <v>1664</v>
      </c>
      <c r="H1749" s="9" t="s">
        <v>1665</v>
      </c>
      <c r="I1749" s="22">
        <v>0</v>
      </c>
      <c r="J1749" s="22">
        <v>0</v>
      </c>
      <c r="K1749" s="12" t="s">
        <v>250</v>
      </c>
      <c r="T1749" s="12" t="s">
        <v>3163</v>
      </c>
    </row>
    <row r="1750" spans="4:20" ht="12.95" customHeight="1" x14ac:dyDescent="0.2">
      <c r="E1750" s="5" t="s">
        <v>185</v>
      </c>
      <c r="G1750" s="5" t="s">
        <v>1667</v>
      </c>
      <c r="H1750" s="9" t="s">
        <v>1668</v>
      </c>
      <c r="I1750" s="22">
        <v>0</v>
      </c>
      <c r="J1750" s="22">
        <v>0</v>
      </c>
      <c r="K1750" s="12" t="s">
        <v>251</v>
      </c>
      <c r="T1750" s="12" t="s">
        <v>3164</v>
      </c>
    </row>
    <row r="1751" spans="4:20" ht="12.95" customHeight="1" x14ac:dyDescent="0.2">
      <c r="E1751" s="5" t="s">
        <v>185</v>
      </c>
      <c r="G1751" s="3" t="s">
        <v>1670</v>
      </c>
      <c r="H1751" s="10" t="s">
        <v>1671</v>
      </c>
      <c r="I1751" s="23">
        <f>+I1740+SUM(I1742:I1750)</f>
        <v>0</v>
      </c>
      <c r="J1751" s="23">
        <f>+J1740+SUM(J1742:J1750)</f>
        <v>0</v>
      </c>
      <c r="K1751" s="13" t="s">
        <v>252</v>
      </c>
      <c r="T1751" s="12" t="s">
        <v>3165</v>
      </c>
    </row>
    <row r="1752" spans="4:20" ht="12.95" customHeight="1" x14ac:dyDescent="0.2">
      <c r="D1752" s="5" t="s">
        <v>253</v>
      </c>
      <c r="E1752" s="5" t="s">
        <v>254</v>
      </c>
      <c r="F1752" s="18"/>
      <c r="G1752" s="7" t="s">
        <v>4652</v>
      </c>
      <c r="H1752" s="8" t="s">
        <v>4653</v>
      </c>
      <c r="I1752" s="21"/>
      <c r="J1752" s="21"/>
      <c r="K1752" s="12" t="s">
        <v>255</v>
      </c>
      <c r="T1752" s="12" t="s">
        <v>1487</v>
      </c>
    </row>
    <row r="1753" spans="4:20" ht="12.95" customHeight="1" x14ac:dyDescent="0.2">
      <c r="E1753" s="5" t="s">
        <v>254</v>
      </c>
      <c r="G1753" s="5" t="s">
        <v>4655</v>
      </c>
      <c r="H1753" s="9" t="s">
        <v>4656</v>
      </c>
      <c r="I1753" s="22">
        <v>0</v>
      </c>
      <c r="J1753" s="22">
        <v>0</v>
      </c>
      <c r="K1753" s="12" t="s">
        <v>256</v>
      </c>
      <c r="T1753" s="12" t="s">
        <v>1488</v>
      </c>
    </row>
    <row r="1754" spans="4:20" ht="12.95" customHeight="1" x14ac:dyDescent="0.2">
      <c r="E1754" s="5" t="s">
        <v>254</v>
      </c>
      <c r="G1754" s="5" t="s">
        <v>4658</v>
      </c>
      <c r="H1754" s="9" t="s">
        <v>4659</v>
      </c>
      <c r="I1754" s="22">
        <v>0</v>
      </c>
      <c r="J1754" s="22">
        <v>0</v>
      </c>
      <c r="K1754" s="12" t="s">
        <v>257</v>
      </c>
      <c r="T1754" s="12" t="s">
        <v>1489</v>
      </c>
    </row>
    <row r="1755" spans="4:20" ht="12.95" customHeight="1" x14ac:dyDescent="0.2">
      <c r="E1755" s="5" t="s">
        <v>254</v>
      </c>
      <c r="G1755" s="5" t="s">
        <v>4661</v>
      </c>
      <c r="H1755" s="9" t="s">
        <v>4662</v>
      </c>
      <c r="I1755" s="22">
        <v>0</v>
      </c>
      <c r="J1755" s="22">
        <v>0</v>
      </c>
      <c r="K1755" s="12" t="s">
        <v>258</v>
      </c>
      <c r="T1755" s="12" t="s">
        <v>1490</v>
      </c>
    </row>
    <row r="1756" spans="4:20" ht="12.95" customHeight="1" x14ac:dyDescent="0.2">
      <c r="E1756" s="5" t="s">
        <v>254</v>
      </c>
      <c r="G1756" s="5" t="s">
        <v>4664</v>
      </c>
      <c r="H1756" s="9" t="s">
        <v>4665</v>
      </c>
      <c r="I1756" s="22">
        <v>0</v>
      </c>
      <c r="J1756" s="22">
        <v>0</v>
      </c>
      <c r="K1756" s="12" t="s">
        <v>259</v>
      </c>
      <c r="T1756" s="12" t="s">
        <v>1491</v>
      </c>
    </row>
    <row r="1757" spans="4:20" ht="12.95" customHeight="1" x14ac:dyDescent="0.2">
      <c r="E1757" s="5" t="s">
        <v>254</v>
      </c>
      <c r="G1757" s="5" t="s">
        <v>4667</v>
      </c>
      <c r="H1757" s="9" t="s">
        <v>4668</v>
      </c>
      <c r="I1757" s="22">
        <v>0</v>
      </c>
      <c r="J1757" s="22">
        <v>0</v>
      </c>
      <c r="K1757" s="12" t="s">
        <v>260</v>
      </c>
      <c r="T1757" s="12" t="s">
        <v>1492</v>
      </c>
    </row>
    <row r="1758" spans="4:20" ht="12.95" customHeight="1" x14ac:dyDescent="0.2">
      <c r="E1758" s="5" t="s">
        <v>254</v>
      </c>
      <c r="G1758" s="5" t="s">
        <v>4670</v>
      </c>
      <c r="H1758" s="9" t="s">
        <v>4671</v>
      </c>
      <c r="I1758" s="22">
        <v>0</v>
      </c>
      <c r="J1758" s="22">
        <v>0</v>
      </c>
      <c r="K1758" s="12" t="s">
        <v>261</v>
      </c>
      <c r="T1758" s="12" t="s">
        <v>1493</v>
      </c>
    </row>
    <row r="1759" spans="4:20" ht="12.95" customHeight="1" x14ac:dyDescent="0.2">
      <c r="E1759" s="5" t="s">
        <v>254</v>
      </c>
      <c r="G1759" s="5" t="s">
        <v>4673</v>
      </c>
      <c r="H1759" s="9" t="s">
        <v>4674</v>
      </c>
      <c r="I1759" s="22">
        <v>0</v>
      </c>
      <c r="J1759" s="22">
        <v>0</v>
      </c>
      <c r="K1759" s="12" t="s">
        <v>262</v>
      </c>
      <c r="T1759" s="12" t="s">
        <v>1494</v>
      </c>
    </row>
    <row r="1760" spans="4:20" ht="12.95" customHeight="1" x14ac:dyDescent="0.2">
      <c r="E1760" s="5" t="s">
        <v>254</v>
      </c>
      <c r="G1760" s="5" t="s">
        <v>4676</v>
      </c>
      <c r="H1760" s="9" t="s">
        <v>4677</v>
      </c>
      <c r="I1760" s="22">
        <v>0</v>
      </c>
      <c r="J1760" s="22">
        <v>0</v>
      </c>
      <c r="K1760" s="12" t="s">
        <v>263</v>
      </c>
      <c r="T1760" s="12" t="s">
        <v>1495</v>
      </c>
    </row>
    <row r="1761" spans="5:20" ht="12.95" customHeight="1" x14ac:dyDescent="0.2">
      <c r="E1761" s="5" t="s">
        <v>254</v>
      </c>
      <c r="G1761" s="5" t="s">
        <v>4679</v>
      </c>
      <c r="H1761" s="9" t="s">
        <v>4680</v>
      </c>
      <c r="I1761" s="22">
        <v>0</v>
      </c>
      <c r="J1761" s="22">
        <v>0</v>
      </c>
      <c r="K1761" s="12" t="s">
        <v>264</v>
      </c>
      <c r="T1761" s="12" t="s">
        <v>1496</v>
      </c>
    </row>
    <row r="1762" spans="5:20" ht="12.95" customHeight="1" x14ac:dyDescent="0.2">
      <c r="E1762" s="5" t="s">
        <v>254</v>
      </c>
      <c r="G1762" s="5" t="s">
        <v>4682</v>
      </c>
      <c r="H1762" s="9" t="s">
        <v>4683</v>
      </c>
      <c r="I1762" s="22">
        <v>0</v>
      </c>
      <c r="J1762" s="22">
        <v>0</v>
      </c>
      <c r="K1762" s="12" t="s">
        <v>265</v>
      </c>
      <c r="T1762" s="12" t="s">
        <v>1497</v>
      </c>
    </row>
    <row r="1763" spans="5:20" ht="12.95" customHeight="1" x14ac:dyDescent="0.2">
      <c r="E1763" s="5" t="s">
        <v>254</v>
      </c>
      <c r="G1763" s="5" t="s">
        <v>4685</v>
      </c>
      <c r="H1763" s="9" t="s">
        <v>4686</v>
      </c>
      <c r="I1763" s="22">
        <v>0</v>
      </c>
      <c r="J1763" s="22">
        <v>0</v>
      </c>
      <c r="K1763" s="12" t="s">
        <v>266</v>
      </c>
      <c r="T1763" s="12" t="s">
        <v>1498</v>
      </c>
    </row>
    <row r="1764" spans="5:20" ht="12.95" customHeight="1" x14ac:dyDescent="0.2">
      <c r="E1764" s="5" t="s">
        <v>254</v>
      </c>
      <c r="G1764" s="5" t="s">
        <v>4688</v>
      </c>
      <c r="H1764" s="9" t="s">
        <v>4689</v>
      </c>
      <c r="I1764" s="22">
        <v>0</v>
      </c>
      <c r="J1764" s="22">
        <v>0</v>
      </c>
      <c r="K1764" s="12" t="s">
        <v>267</v>
      </c>
      <c r="T1764" s="12" t="s">
        <v>1499</v>
      </c>
    </row>
    <row r="1765" spans="5:20" ht="12.95" customHeight="1" x14ac:dyDescent="0.2">
      <c r="E1765" s="5" t="s">
        <v>254</v>
      </c>
      <c r="G1765" s="5" t="s">
        <v>4691</v>
      </c>
      <c r="H1765" s="9" t="s">
        <v>4692</v>
      </c>
      <c r="I1765" s="22">
        <v>0</v>
      </c>
      <c r="J1765" s="22">
        <v>0</v>
      </c>
      <c r="K1765" s="12" t="s">
        <v>268</v>
      </c>
      <c r="T1765" s="12" t="s">
        <v>1500</v>
      </c>
    </row>
    <row r="1766" spans="5:20" ht="12.95" customHeight="1" x14ac:dyDescent="0.2">
      <c r="E1766" s="5" t="s">
        <v>254</v>
      </c>
      <c r="G1766" s="5" t="s">
        <v>4694</v>
      </c>
      <c r="H1766" s="9" t="s">
        <v>4695</v>
      </c>
      <c r="I1766" s="22">
        <v>0</v>
      </c>
      <c r="J1766" s="22">
        <v>0</v>
      </c>
      <c r="K1766" s="12" t="s">
        <v>269</v>
      </c>
      <c r="T1766" s="12" t="s">
        <v>1501</v>
      </c>
    </row>
    <row r="1767" spans="5:20" ht="12.95" customHeight="1" x14ac:dyDescent="0.2">
      <c r="E1767" s="5" t="s">
        <v>254</v>
      </c>
      <c r="G1767" s="3" t="s">
        <v>4697</v>
      </c>
      <c r="H1767" s="10" t="s">
        <v>4698</v>
      </c>
      <c r="I1767" s="23">
        <f>SUM(I1753:I1766)</f>
        <v>0</v>
      </c>
      <c r="J1767" s="23">
        <f>SUM(J1753:J1766)</f>
        <v>0</v>
      </c>
      <c r="K1767" s="13" t="s">
        <v>270</v>
      </c>
      <c r="T1767" s="12" t="s">
        <v>1502</v>
      </c>
    </row>
    <row r="1768" spans="5:20" ht="12.95" customHeight="1" x14ac:dyDescent="0.2">
      <c r="E1768" s="5" t="s">
        <v>254</v>
      </c>
      <c r="G1768" s="5" t="s">
        <v>4700</v>
      </c>
      <c r="H1768" s="9" t="s">
        <v>4701</v>
      </c>
      <c r="I1768" s="22">
        <v>0</v>
      </c>
      <c r="J1768" s="22">
        <v>0</v>
      </c>
      <c r="K1768" s="12" t="s">
        <v>271</v>
      </c>
      <c r="T1768" s="12" t="s">
        <v>1503</v>
      </c>
    </row>
    <row r="1769" spans="5:20" ht="12.95" customHeight="1" x14ac:dyDescent="0.2">
      <c r="E1769" s="5" t="s">
        <v>254</v>
      </c>
      <c r="G1769" s="3" t="s">
        <v>4703</v>
      </c>
      <c r="H1769" s="10" t="s">
        <v>4704</v>
      </c>
      <c r="I1769" s="23">
        <f>+I1767-(I1768*$I$1)</f>
        <v>0</v>
      </c>
      <c r="J1769" s="23">
        <f>+J1767-(J1768*$I$1)</f>
        <v>0</v>
      </c>
      <c r="K1769" s="13" t="s">
        <v>272</v>
      </c>
      <c r="T1769" s="12" t="s">
        <v>1504</v>
      </c>
    </row>
    <row r="1770" spans="5:20" ht="12.95" customHeight="1" x14ac:dyDescent="0.2">
      <c r="E1770" s="5" t="s">
        <v>254</v>
      </c>
      <c r="G1770" s="7" t="s">
        <v>4706</v>
      </c>
      <c r="H1770" s="8" t="s">
        <v>4707</v>
      </c>
      <c r="I1770" s="21"/>
      <c r="J1770" s="21"/>
      <c r="K1770" s="12" t="s">
        <v>273</v>
      </c>
      <c r="T1770" s="12" t="s">
        <v>1505</v>
      </c>
    </row>
    <row r="1771" spans="5:20" ht="12.95" customHeight="1" x14ac:dyDescent="0.2">
      <c r="E1771" s="5" t="s">
        <v>254</v>
      </c>
      <c r="G1771" s="5" t="s">
        <v>4709</v>
      </c>
      <c r="H1771" s="9" t="s">
        <v>4710</v>
      </c>
      <c r="I1771" s="22">
        <v>0</v>
      </c>
      <c r="J1771" s="22">
        <v>0</v>
      </c>
      <c r="K1771" s="12" t="s">
        <v>274</v>
      </c>
      <c r="T1771" s="12" t="s">
        <v>1506</v>
      </c>
    </row>
    <row r="1772" spans="5:20" ht="12.95" customHeight="1" x14ac:dyDescent="0.2">
      <c r="E1772" s="5" t="s">
        <v>254</v>
      </c>
      <c r="G1772" s="5" t="s">
        <v>4712</v>
      </c>
      <c r="H1772" s="9" t="s">
        <v>1533</v>
      </c>
      <c r="I1772" s="22">
        <v>0</v>
      </c>
      <c r="J1772" s="22">
        <v>0</v>
      </c>
      <c r="K1772" s="12" t="s">
        <v>275</v>
      </c>
      <c r="T1772" s="12" t="s">
        <v>1507</v>
      </c>
    </row>
    <row r="1773" spans="5:20" ht="12.95" customHeight="1" x14ac:dyDescent="0.2">
      <c r="E1773" s="5" t="s">
        <v>254</v>
      </c>
      <c r="G1773" s="5" t="s">
        <v>1535</v>
      </c>
      <c r="H1773" s="9" t="s">
        <v>1536</v>
      </c>
      <c r="I1773" s="22">
        <v>0</v>
      </c>
      <c r="J1773" s="22">
        <v>0</v>
      </c>
      <c r="K1773" s="12" t="s">
        <v>276</v>
      </c>
      <c r="T1773" s="12" t="s">
        <v>1508</v>
      </c>
    </row>
    <row r="1774" spans="5:20" ht="12.95" customHeight="1" x14ac:dyDescent="0.2">
      <c r="E1774" s="5" t="s">
        <v>254</v>
      </c>
      <c r="G1774" s="3" t="s">
        <v>1538</v>
      </c>
      <c r="H1774" s="10" t="s">
        <v>1539</v>
      </c>
      <c r="I1774" s="23">
        <f>SUM(I1771:I1773)</f>
        <v>0</v>
      </c>
      <c r="J1774" s="23">
        <f>SUM(J1771:J1773)</f>
        <v>0</v>
      </c>
      <c r="K1774" s="13" t="s">
        <v>277</v>
      </c>
      <c r="T1774" s="12" t="s">
        <v>1509</v>
      </c>
    </row>
    <row r="1775" spans="5:20" ht="12.95" customHeight="1" x14ac:dyDescent="0.2">
      <c r="E1775" s="5" t="s">
        <v>254</v>
      </c>
      <c r="G1775" s="3" t="s">
        <v>1541</v>
      </c>
      <c r="H1775" s="10" t="s">
        <v>1542</v>
      </c>
      <c r="I1775" s="23">
        <f>+I1769+I1774</f>
        <v>0</v>
      </c>
      <c r="J1775" s="23">
        <f>+J1769+J1774</f>
        <v>0</v>
      </c>
      <c r="K1775" s="13" t="s">
        <v>278</v>
      </c>
      <c r="T1775" s="12" t="s">
        <v>1510</v>
      </c>
    </row>
    <row r="1776" spans="5:20" ht="12.95" customHeight="1" x14ac:dyDescent="0.2">
      <c r="E1776" s="5" t="s">
        <v>254</v>
      </c>
      <c r="G1776" s="7" t="s">
        <v>1544</v>
      </c>
      <c r="H1776" s="8" t="s">
        <v>1545</v>
      </c>
      <c r="I1776" s="21"/>
      <c r="J1776" s="21"/>
      <c r="K1776" s="12" t="s">
        <v>279</v>
      </c>
      <c r="T1776" s="12" t="s">
        <v>1511</v>
      </c>
    </row>
    <row r="1777" spans="5:20" ht="12.95" customHeight="1" x14ac:dyDescent="0.2">
      <c r="E1777" s="5" t="s">
        <v>254</v>
      </c>
      <c r="G1777" s="5" t="s">
        <v>1547</v>
      </c>
      <c r="H1777" s="9" t="s">
        <v>1548</v>
      </c>
      <c r="I1777" s="22">
        <v>0</v>
      </c>
      <c r="J1777" s="22">
        <v>0</v>
      </c>
      <c r="K1777" s="12" t="s">
        <v>280</v>
      </c>
      <c r="T1777" s="12" t="s">
        <v>1512</v>
      </c>
    </row>
    <row r="1778" spans="5:20" ht="12.95" customHeight="1" x14ac:dyDescent="0.2">
      <c r="E1778" s="5" t="s">
        <v>254</v>
      </c>
      <c r="G1778" s="5" t="s">
        <v>1550</v>
      </c>
      <c r="H1778" s="9" t="s">
        <v>1551</v>
      </c>
      <c r="I1778" s="22">
        <v>0</v>
      </c>
      <c r="J1778" s="22">
        <v>0</v>
      </c>
      <c r="K1778" s="12" t="s">
        <v>281</v>
      </c>
      <c r="T1778" s="12" t="s">
        <v>1513</v>
      </c>
    </row>
    <row r="1779" spans="5:20" ht="12.95" customHeight="1" x14ac:dyDescent="0.2">
      <c r="E1779" s="5" t="s">
        <v>254</v>
      </c>
      <c r="G1779" s="5" t="s">
        <v>1553</v>
      </c>
      <c r="H1779" s="9" t="s">
        <v>1554</v>
      </c>
      <c r="I1779" s="22">
        <v>0</v>
      </c>
      <c r="J1779" s="22">
        <v>0</v>
      </c>
      <c r="K1779" s="12" t="s">
        <v>282</v>
      </c>
      <c r="T1779" s="12" t="s">
        <v>1514</v>
      </c>
    </row>
    <row r="1780" spans="5:20" ht="12.95" customHeight="1" x14ac:dyDescent="0.2">
      <c r="E1780" s="5" t="s">
        <v>254</v>
      </c>
      <c r="G1780" s="5" t="s">
        <v>1556</v>
      </c>
      <c r="H1780" s="9" t="s">
        <v>1557</v>
      </c>
      <c r="I1780" s="22">
        <v>0</v>
      </c>
      <c r="J1780" s="22">
        <v>0</v>
      </c>
      <c r="K1780" s="12" t="s">
        <v>283</v>
      </c>
      <c r="T1780" s="12" t="s">
        <v>1515</v>
      </c>
    </row>
    <row r="1781" spans="5:20" ht="12.95" customHeight="1" x14ac:dyDescent="0.2">
      <c r="E1781" s="5" t="s">
        <v>254</v>
      </c>
      <c r="G1781" s="5" t="s">
        <v>1559</v>
      </c>
      <c r="H1781" s="9" t="s">
        <v>1560</v>
      </c>
      <c r="I1781" s="22">
        <v>0</v>
      </c>
      <c r="J1781" s="22">
        <v>0</v>
      </c>
      <c r="K1781" s="12" t="s">
        <v>284</v>
      </c>
      <c r="T1781" s="12" t="s">
        <v>1516</v>
      </c>
    </row>
    <row r="1782" spans="5:20" ht="12.95" customHeight="1" x14ac:dyDescent="0.2">
      <c r="E1782" s="5" t="s">
        <v>254</v>
      </c>
      <c r="G1782" s="5" t="s">
        <v>1562</v>
      </c>
      <c r="H1782" s="9" t="s">
        <v>1563</v>
      </c>
      <c r="I1782" s="22">
        <v>0</v>
      </c>
      <c r="J1782" s="22">
        <v>0</v>
      </c>
      <c r="K1782" s="12" t="s">
        <v>285</v>
      </c>
      <c r="T1782" s="12" t="s">
        <v>1517</v>
      </c>
    </row>
    <row r="1783" spans="5:20" ht="12.95" customHeight="1" x14ac:dyDescent="0.2">
      <c r="E1783" s="5" t="s">
        <v>254</v>
      </c>
      <c r="G1783" s="5" t="s">
        <v>1565</v>
      </c>
      <c r="H1783" s="9" t="s">
        <v>1566</v>
      </c>
      <c r="I1783" s="22">
        <v>0</v>
      </c>
      <c r="J1783" s="22">
        <v>0</v>
      </c>
      <c r="K1783" s="12" t="s">
        <v>286</v>
      </c>
      <c r="T1783" s="12" t="s">
        <v>1518</v>
      </c>
    </row>
    <row r="1784" spans="5:20" ht="12.95" customHeight="1" x14ac:dyDescent="0.2">
      <c r="E1784" s="5" t="s">
        <v>254</v>
      </c>
      <c r="G1784" s="5" t="s">
        <v>1568</v>
      </c>
      <c r="H1784" s="9" t="s">
        <v>1569</v>
      </c>
      <c r="I1784" s="22">
        <v>0</v>
      </c>
      <c r="J1784" s="22">
        <v>0</v>
      </c>
      <c r="K1784" s="12" t="s">
        <v>287</v>
      </c>
      <c r="T1784" s="12" t="s">
        <v>1519</v>
      </c>
    </row>
    <row r="1785" spans="5:20" ht="12.95" customHeight="1" x14ac:dyDescent="0.2">
      <c r="E1785" s="5" t="s">
        <v>254</v>
      </c>
      <c r="G1785" s="5" t="s">
        <v>1571</v>
      </c>
      <c r="H1785" s="9" t="s">
        <v>1572</v>
      </c>
      <c r="I1785" s="22">
        <v>0</v>
      </c>
      <c r="J1785" s="22">
        <v>0</v>
      </c>
      <c r="K1785" s="12" t="s">
        <v>288</v>
      </c>
      <c r="T1785" s="12" t="s">
        <v>1520</v>
      </c>
    </row>
    <row r="1786" spans="5:20" ht="12.95" customHeight="1" x14ac:dyDescent="0.2">
      <c r="E1786" s="5" t="s">
        <v>254</v>
      </c>
      <c r="G1786" s="5" t="s">
        <v>1574</v>
      </c>
      <c r="H1786" s="9" t="s">
        <v>1575</v>
      </c>
      <c r="I1786" s="22">
        <v>0</v>
      </c>
      <c r="J1786" s="22">
        <v>0</v>
      </c>
      <c r="K1786" s="12" t="s">
        <v>289</v>
      </c>
      <c r="T1786" s="12" t="s">
        <v>1521</v>
      </c>
    </row>
    <row r="1787" spans="5:20" ht="12.95" customHeight="1" x14ac:dyDescent="0.2">
      <c r="E1787" s="5" t="s">
        <v>254</v>
      </c>
      <c r="G1787" s="5" t="s">
        <v>1577</v>
      </c>
      <c r="H1787" s="9" t="s">
        <v>1578</v>
      </c>
      <c r="I1787" s="22">
        <v>0</v>
      </c>
      <c r="J1787" s="22">
        <v>0</v>
      </c>
      <c r="K1787" s="12" t="s">
        <v>290</v>
      </c>
      <c r="T1787" s="12" t="s">
        <v>1522</v>
      </c>
    </row>
    <row r="1788" spans="5:20" ht="12.95" customHeight="1" x14ac:dyDescent="0.2">
      <c r="E1788" s="5" t="s">
        <v>254</v>
      </c>
      <c r="G1788" s="5" t="s">
        <v>1580</v>
      </c>
      <c r="H1788" s="9" t="s">
        <v>1581</v>
      </c>
      <c r="I1788" s="22">
        <v>0</v>
      </c>
      <c r="J1788" s="22">
        <v>0</v>
      </c>
      <c r="K1788" s="12" t="s">
        <v>291</v>
      </c>
      <c r="T1788" s="12" t="s">
        <v>1523</v>
      </c>
    </row>
    <row r="1789" spans="5:20" ht="12.95" customHeight="1" x14ac:dyDescent="0.2">
      <c r="E1789" s="5" t="s">
        <v>254</v>
      </c>
      <c r="G1789" s="5" t="s">
        <v>1583</v>
      </c>
      <c r="H1789" s="9" t="s">
        <v>1584</v>
      </c>
      <c r="I1789" s="22">
        <v>0</v>
      </c>
      <c r="J1789" s="22">
        <v>0</v>
      </c>
      <c r="K1789" s="12" t="s">
        <v>292</v>
      </c>
      <c r="T1789" s="12" t="s">
        <v>1524</v>
      </c>
    </row>
    <row r="1790" spans="5:20" ht="12.95" customHeight="1" x14ac:dyDescent="0.2">
      <c r="E1790" s="5" t="s">
        <v>254</v>
      </c>
      <c r="G1790" s="5" t="s">
        <v>1586</v>
      </c>
      <c r="H1790" s="9" t="s">
        <v>1587</v>
      </c>
      <c r="I1790" s="22">
        <v>0</v>
      </c>
      <c r="J1790" s="22">
        <v>0</v>
      </c>
      <c r="K1790" s="12" t="s">
        <v>293</v>
      </c>
      <c r="T1790" s="12" t="s">
        <v>1525</v>
      </c>
    </row>
    <row r="1791" spans="5:20" ht="12.95" customHeight="1" x14ac:dyDescent="0.2">
      <c r="E1791" s="5" t="s">
        <v>254</v>
      </c>
      <c r="G1791" s="5" t="s">
        <v>1589</v>
      </c>
      <c r="H1791" s="9" t="s">
        <v>1590</v>
      </c>
      <c r="I1791" s="22">
        <v>0</v>
      </c>
      <c r="J1791" s="22">
        <v>0</v>
      </c>
      <c r="K1791" s="12" t="s">
        <v>294</v>
      </c>
      <c r="T1791" s="12" t="s">
        <v>1526</v>
      </c>
    </row>
    <row r="1792" spans="5:20" ht="12.95" customHeight="1" x14ac:dyDescent="0.2">
      <c r="E1792" s="5" t="s">
        <v>254</v>
      </c>
      <c r="G1792" s="5" t="s">
        <v>1592</v>
      </c>
      <c r="H1792" s="9" t="s">
        <v>1593</v>
      </c>
      <c r="I1792" s="22">
        <v>0</v>
      </c>
      <c r="J1792" s="22">
        <v>0</v>
      </c>
      <c r="K1792" s="12" t="s">
        <v>295</v>
      </c>
      <c r="T1792" s="12" t="s">
        <v>1527</v>
      </c>
    </row>
    <row r="1793" spans="5:20" ht="12.95" customHeight="1" x14ac:dyDescent="0.2">
      <c r="E1793" s="5" t="s">
        <v>254</v>
      </c>
      <c r="G1793" s="5" t="s">
        <v>1595</v>
      </c>
      <c r="H1793" s="9" t="s">
        <v>1596</v>
      </c>
      <c r="I1793" s="22">
        <v>0</v>
      </c>
      <c r="J1793" s="22">
        <v>0</v>
      </c>
      <c r="K1793" s="12" t="s">
        <v>296</v>
      </c>
      <c r="T1793" s="12" t="s">
        <v>1528</v>
      </c>
    </row>
    <row r="1794" spans="5:20" ht="12.95" customHeight="1" x14ac:dyDescent="0.2">
      <c r="E1794" s="5" t="s">
        <v>254</v>
      </c>
      <c r="G1794" s="3" t="s">
        <v>1598</v>
      </c>
      <c r="H1794" s="10" t="s">
        <v>1599</v>
      </c>
      <c r="I1794" s="23">
        <f>SUM(I1777:I1793)</f>
        <v>0</v>
      </c>
      <c r="J1794" s="23">
        <f>SUM(J1777:J1793)</f>
        <v>0</v>
      </c>
      <c r="K1794" s="13" t="s">
        <v>297</v>
      </c>
      <c r="T1794" s="12" t="s">
        <v>1529</v>
      </c>
    </row>
    <row r="1795" spans="5:20" ht="12.95" customHeight="1" x14ac:dyDescent="0.2">
      <c r="E1795" s="5" t="s">
        <v>254</v>
      </c>
      <c r="G1795" s="7" t="s">
        <v>1601</v>
      </c>
      <c r="H1795" s="8" t="s">
        <v>1602</v>
      </c>
      <c r="I1795" s="21"/>
      <c r="J1795" s="21"/>
      <c r="K1795" s="12" t="s">
        <v>298</v>
      </c>
      <c r="T1795" s="12" t="s">
        <v>1530</v>
      </c>
    </row>
    <row r="1796" spans="5:20" ht="12.95" customHeight="1" x14ac:dyDescent="0.2">
      <c r="E1796" s="5" t="s">
        <v>254</v>
      </c>
      <c r="G1796" s="5" t="s">
        <v>1604</v>
      </c>
      <c r="H1796" s="9" t="s">
        <v>1605</v>
      </c>
      <c r="I1796" s="22">
        <v>0</v>
      </c>
      <c r="J1796" s="22">
        <v>0</v>
      </c>
      <c r="K1796" s="12" t="s">
        <v>299</v>
      </c>
      <c r="T1796" s="12" t="s">
        <v>1531</v>
      </c>
    </row>
    <row r="1797" spans="5:20" ht="12.95" customHeight="1" x14ac:dyDescent="0.2">
      <c r="E1797" s="5" t="s">
        <v>254</v>
      </c>
      <c r="G1797" s="5" t="s">
        <v>1607</v>
      </c>
      <c r="H1797" s="9" t="s">
        <v>1608</v>
      </c>
      <c r="I1797" s="22">
        <v>0</v>
      </c>
      <c r="J1797" s="22">
        <v>0</v>
      </c>
      <c r="K1797" s="12" t="s">
        <v>300</v>
      </c>
      <c r="T1797" s="12" t="s">
        <v>1532</v>
      </c>
    </row>
    <row r="1798" spans="5:20" ht="12.95" customHeight="1" x14ac:dyDescent="0.2">
      <c r="E1798" s="5" t="s">
        <v>254</v>
      </c>
      <c r="G1798" s="5" t="s">
        <v>1610</v>
      </c>
      <c r="H1798" s="9" t="s">
        <v>1611</v>
      </c>
      <c r="I1798" s="22">
        <v>0</v>
      </c>
      <c r="J1798" s="22">
        <v>0</v>
      </c>
      <c r="K1798" s="12" t="s">
        <v>301</v>
      </c>
      <c r="T1798" s="12" t="s">
        <v>3145</v>
      </c>
    </row>
    <row r="1799" spans="5:20" ht="12.95" customHeight="1" x14ac:dyDescent="0.2">
      <c r="E1799" s="5" t="s">
        <v>254</v>
      </c>
      <c r="G1799" s="3" t="s">
        <v>1613</v>
      </c>
      <c r="H1799" s="10" t="s">
        <v>1614</v>
      </c>
      <c r="I1799" s="23">
        <f>SUM(I1796:I1798)</f>
        <v>0</v>
      </c>
      <c r="J1799" s="23">
        <f>SUM(J1796:J1798)</f>
        <v>0</v>
      </c>
      <c r="K1799" s="13" t="s">
        <v>302</v>
      </c>
      <c r="T1799" s="12" t="s">
        <v>3146</v>
      </c>
    </row>
    <row r="1800" spans="5:20" ht="12.95" customHeight="1" x14ac:dyDescent="0.2">
      <c r="E1800" s="5" t="s">
        <v>254</v>
      </c>
      <c r="G1800" s="3" t="s">
        <v>1616</v>
      </c>
      <c r="H1800" s="10" t="s">
        <v>1617</v>
      </c>
      <c r="I1800" s="23">
        <f>+I1794+I1799</f>
        <v>0</v>
      </c>
      <c r="J1800" s="23">
        <f>+J1794+J1799</f>
        <v>0</v>
      </c>
      <c r="K1800" s="13" t="s">
        <v>303</v>
      </c>
      <c r="T1800" s="12" t="s">
        <v>3147</v>
      </c>
    </row>
    <row r="1801" spans="5:20" ht="12.95" customHeight="1" x14ac:dyDescent="0.2">
      <c r="E1801" s="5" t="s">
        <v>254</v>
      </c>
      <c r="G1801" s="7" t="s">
        <v>1619</v>
      </c>
      <c r="H1801" s="8" t="s">
        <v>1620</v>
      </c>
      <c r="I1801" s="21"/>
      <c r="J1801" s="21"/>
      <c r="K1801" s="12" t="s">
        <v>304</v>
      </c>
      <c r="T1801" s="12" t="s">
        <v>3148</v>
      </c>
    </row>
    <row r="1802" spans="5:20" ht="12.95" customHeight="1" x14ac:dyDescent="0.2">
      <c r="E1802" s="5" t="s">
        <v>254</v>
      </c>
      <c r="G1802" s="3" t="s">
        <v>1622</v>
      </c>
      <c r="H1802" s="10" t="s">
        <v>1623</v>
      </c>
      <c r="I1802" s="23">
        <f>+I1775-(I1800*$I$1)</f>
        <v>0</v>
      </c>
      <c r="J1802" s="23">
        <f>+J1775-(J1800*$I$1)</f>
        <v>0</v>
      </c>
      <c r="K1802" s="13" t="s">
        <v>305</v>
      </c>
      <c r="T1802" s="12" t="s">
        <v>3149</v>
      </c>
    </row>
    <row r="1803" spans="5:20" ht="12.95" customHeight="1" x14ac:dyDescent="0.2">
      <c r="E1803" s="5" t="s">
        <v>254</v>
      </c>
      <c r="G1803" s="5" t="s">
        <v>1625</v>
      </c>
      <c r="H1803" s="9" t="s">
        <v>1626</v>
      </c>
      <c r="I1803" s="22">
        <v>0</v>
      </c>
      <c r="J1803" s="22">
        <v>0</v>
      </c>
      <c r="K1803" s="12" t="s">
        <v>306</v>
      </c>
      <c r="T1803" s="12" t="s">
        <v>3150</v>
      </c>
    </row>
    <row r="1804" spans="5:20" ht="12.95" customHeight="1" x14ac:dyDescent="0.2">
      <c r="E1804" s="5" t="s">
        <v>254</v>
      </c>
      <c r="G1804" s="3" t="s">
        <v>1628</v>
      </c>
      <c r="H1804" s="10" t="s">
        <v>1629</v>
      </c>
      <c r="I1804" s="23">
        <f>+I1802-(I1803*$I$1)</f>
        <v>0</v>
      </c>
      <c r="J1804" s="23">
        <f>+J1802-(J1803*$I$1)</f>
        <v>0</v>
      </c>
      <c r="K1804" s="13" t="s">
        <v>307</v>
      </c>
      <c r="T1804" s="12" t="s">
        <v>3151</v>
      </c>
    </row>
    <row r="1805" spans="5:20" ht="12.95" customHeight="1" x14ac:dyDescent="0.2">
      <c r="E1805" s="5" t="s">
        <v>254</v>
      </c>
      <c r="G1805" s="5" t="s">
        <v>1631</v>
      </c>
      <c r="H1805" s="9" t="s">
        <v>1632</v>
      </c>
      <c r="I1805" s="22">
        <v>0</v>
      </c>
      <c r="J1805" s="22">
        <v>0</v>
      </c>
      <c r="K1805" s="12" t="s">
        <v>308</v>
      </c>
      <c r="T1805" s="12" t="s">
        <v>3152</v>
      </c>
    </row>
    <row r="1806" spans="5:20" ht="12.95" customHeight="1" x14ac:dyDescent="0.2">
      <c r="E1806" s="5" t="s">
        <v>254</v>
      </c>
      <c r="G1806" s="5" t="s">
        <v>1634</v>
      </c>
      <c r="H1806" s="9" t="s">
        <v>1635</v>
      </c>
      <c r="I1806" s="22">
        <v>0</v>
      </c>
      <c r="J1806" s="22">
        <v>0</v>
      </c>
      <c r="K1806" s="12" t="s">
        <v>309</v>
      </c>
      <c r="T1806" s="12" t="s">
        <v>3153</v>
      </c>
    </row>
    <row r="1807" spans="5:20" ht="12.95" customHeight="1" x14ac:dyDescent="0.2">
      <c r="E1807" s="5" t="s">
        <v>254</v>
      </c>
      <c r="G1807" s="3" t="s">
        <v>1637</v>
      </c>
      <c r="H1807" s="10" t="s">
        <v>1638</v>
      </c>
      <c r="I1807" s="23">
        <f>SUM(I1804:I1806)</f>
        <v>0</v>
      </c>
      <c r="J1807" s="23">
        <f>SUM(J1804:J1806)</f>
        <v>0</v>
      </c>
      <c r="K1807" s="13" t="s">
        <v>310</v>
      </c>
      <c r="T1807" s="12" t="s">
        <v>3154</v>
      </c>
    </row>
    <row r="1808" spans="5:20" ht="12.95" customHeight="1" x14ac:dyDescent="0.2">
      <c r="E1808" s="5" t="s">
        <v>254</v>
      </c>
      <c r="G1808" s="7" t="s">
        <v>1640</v>
      </c>
      <c r="H1808" s="8" t="s">
        <v>1641</v>
      </c>
      <c r="I1808" s="21"/>
      <c r="J1808" s="21"/>
      <c r="K1808" s="12" t="s">
        <v>311</v>
      </c>
      <c r="T1808" s="12" t="s">
        <v>3155</v>
      </c>
    </row>
    <row r="1809" spans="4:20" ht="12.95" customHeight="1" x14ac:dyDescent="0.2">
      <c r="E1809" s="5" t="s">
        <v>254</v>
      </c>
      <c r="G1809" s="5" t="s">
        <v>1643</v>
      </c>
      <c r="H1809" s="9" t="s">
        <v>1644</v>
      </c>
      <c r="I1809" s="22">
        <v>0</v>
      </c>
      <c r="J1809" s="22">
        <v>0</v>
      </c>
      <c r="K1809" s="12" t="s">
        <v>312</v>
      </c>
      <c r="T1809" s="12" t="s">
        <v>3156</v>
      </c>
    </row>
    <row r="1810" spans="4:20" ht="12.95" customHeight="1" x14ac:dyDescent="0.2">
      <c r="E1810" s="5" t="s">
        <v>254</v>
      </c>
      <c r="G1810" s="5" t="s">
        <v>1646</v>
      </c>
      <c r="H1810" s="9" t="s">
        <v>1647</v>
      </c>
      <c r="I1810" s="22">
        <v>0</v>
      </c>
      <c r="J1810" s="22">
        <v>0</v>
      </c>
      <c r="K1810" s="12" t="s">
        <v>313</v>
      </c>
      <c r="T1810" s="12" t="s">
        <v>3157</v>
      </c>
    </row>
    <row r="1811" spans="4:20" ht="12.95" customHeight="1" x14ac:dyDescent="0.2">
      <c r="E1811" s="5" t="s">
        <v>254</v>
      </c>
      <c r="G1811" s="5" t="s">
        <v>1649</v>
      </c>
      <c r="H1811" s="9" t="s">
        <v>1650</v>
      </c>
      <c r="I1811" s="22">
        <v>0</v>
      </c>
      <c r="J1811" s="22">
        <v>0</v>
      </c>
      <c r="K1811" s="12" t="s">
        <v>314</v>
      </c>
      <c r="T1811" s="12" t="s">
        <v>3158</v>
      </c>
    </row>
    <row r="1812" spans="4:20" ht="12.95" customHeight="1" x14ac:dyDescent="0.2">
      <c r="E1812" s="5" t="s">
        <v>254</v>
      </c>
      <c r="G1812" s="5" t="s">
        <v>1652</v>
      </c>
      <c r="H1812" s="9" t="s">
        <v>1653</v>
      </c>
      <c r="I1812" s="22">
        <v>0</v>
      </c>
      <c r="J1812" s="22">
        <v>0</v>
      </c>
      <c r="K1812" s="12" t="s">
        <v>315</v>
      </c>
      <c r="T1812" s="12" t="s">
        <v>3159</v>
      </c>
    </row>
    <row r="1813" spans="4:20" ht="12.95" customHeight="1" x14ac:dyDescent="0.2">
      <c r="E1813" s="5" t="s">
        <v>254</v>
      </c>
      <c r="G1813" s="5" t="s">
        <v>1655</v>
      </c>
      <c r="H1813" s="9" t="s">
        <v>1656</v>
      </c>
      <c r="I1813" s="22">
        <v>0</v>
      </c>
      <c r="J1813" s="22">
        <v>0</v>
      </c>
      <c r="K1813" s="12" t="s">
        <v>316</v>
      </c>
      <c r="T1813" s="12" t="s">
        <v>3160</v>
      </c>
    </row>
    <row r="1814" spans="4:20" ht="12.95" customHeight="1" x14ac:dyDescent="0.2">
      <c r="E1814" s="5" t="s">
        <v>254</v>
      </c>
      <c r="G1814" s="5" t="s">
        <v>1658</v>
      </c>
      <c r="H1814" s="9" t="s">
        <v>1659</v>
      </c>
      <c r="I1814" s="22">
        <v>0</v>
      </c>
      <c r="J1814" s="22">
        <v>0</v>
      </c>
      <c r="K1814" s="12" t="s">
        <v>317</v>
      </c>
      <c r="T1814" s="12" t="s">
        <v>3161</v>
      </c>
    </row>
    <row r="1815" spans="4:20" ht="12.95" customHeight="1" x14ac:dyDescent="0.2">
      <c r="E1815" s="5" t="s">
        <v>254</v>
      </c>
      <c r="G1815" s="5" t="s">
        <v>1661</v>
      </c>
      <c r="H1815" s="9" t="s">
        <v>1662</v>
      </c>
      <c r="I1815" s="22">
        <v>0</v>
      </c>
      <c r="J1815" s="22">
        <v>0</v>
      </c>
      <c r="K1815" s="12" t="s">
        <v>318</v>
      </c>
      <c r="T1815" s="12" t="s">
        <v>3162</v>
      </c>
    </row>
    <row r="1816" spans="4:20" ht="12.95" customHeight="1" x14ac:dyDescent="0.2">
      <c r="E1816" s="5" t="s">
        <v>254</v>
      </c>
      <c r="G1816" s="5" t="s">
        <v>1664</v>
      </c>
      <c r="H1816" s="9" t="s">
        <v>1665</v>
      </c>
      <c r="I1816" s="22">
        <v>0</v>
      </c>
      <c r="J1816" s="22">
        <v>0</v>
      </c>
      <c r="K1816" s="12" t="s">
        <v>319</v>
      </c>
      <c r="T1816" s="12" t="s">
        <v>3163</v>
      </c>
    </row>
    <row r="1817" spans="4:20" ht="12.95" customHeight="1" x14ac:dyDescent="0.2">
      <c r="E1817" s="5" t="s">
        <v>254</v>
      </c>
      <c r="G1817" s="5" t="s">
        <v>1667</v>
      </c>
      <c r="H1817" s="9" t="s">
        <v>1668</v>
      </c>
      <c r="I1817" s="22">
        <v>0</v>
      </c>
      <c r="J1817" s="22">
        <v>0</v>
      </c>
      <c r="K1817" s="12" t="s">
        <v>320</v>
      </c>
      <c r="T1817" s="12" t="s">
        <v>3164</v>
      </c>
    </row>
    <row r="1818" spans="4:20" ht="12.95" customHeight="1" x14ac:dyDescent="0.2">
      <c r="E1818" s="5" t="s">
        <v>254</v>
      </c>
      <c r="G1818" s="3" t="s">
        <v>1670</v>
      </c>
      <c r="H1818" s="10" t="s">
        <v>1671</v>
      </c>
      <c r="I1818" s="23">
        <f>+I1807+SUM(I1809:I1817)</f>
        <v>0</v>
      </c>
      <c r="J1818" s="23">
        <f>+J1807+SUM(J1809:J1817)</f>
        <v>0</v>
      </c>
      <c r="K1818" s="13" t="s">
        <v>321</v>
      </c>
      <c r="T1818" s="12" t="s">
        <v>3165</v>
      </c>
    </row>
    <row r="1819" spans="4:20" ht="12.95" customHeight="1" x14ac:dyDescent="0.2">
      <c r="D1819" s="5" t="s">
        <v>322</v>
      </c>
      <c r="E1819" s="5" t="s">
        <v>323</v>
      </c>
      <c r="F1819" s="18"/>
      <c r="G1819" s="7" t="s">
        <v>4652</v>
      </c>
      <c r="H1819" s="8" t="s">
        <v>4653</v>
      </c>
      <c r="I1819" s="21"/>
      <c r="J1819" s="21"/>
      <c r="K1819" s="12" t="s">
        <v>324</v>
      </c>
      <c r="T1819" s="12" t="s">
        <v>1487</v>
      </c>
    </row>
    <row r="1820" spans="4:20" ht="12.95" customHeight="1" x14ac:dyDescent="0.2">
      <c r="E1820" s="5" t="s">
        <v>323</v>
      </c>
      <c r="G1820" s="5" t="s">
        <v>4655</v>
      </c>
      <c r="H1820" s="9" t="s">
        <v>4656</v>
      </c>
      <c r="I1820" s="22">
        <v>0</v>
      </c>
      <c r="J1820" s="22">
        <v>0</v>
      </c>
      <c r="K1820" s="12" t="s">
        <v>325</v>
      </c>
      <c r="T1820" s="12" t="s">
        <v>1488</v>
      </c>
    </row>
    <row r="1821" spans="4:20" ht="12.95" customHeight="1" x14ac:dyDescent="0.2">
      <c r="E1821" s="5" t="s">
        <v>323</v>
      </c>
      <c r="G1821" s="5" t="s">
        <v>4658</v>
      </c>
      <c r="H1821" s="9" t="s">
        <v>4659</v>
      </c>
      <c r="I1821" s="22">
        <v>0</v>
      </c>
      <c r="J1821" s="22">
        <v>0</v>
      </c>
      <c r="K1821" s="12" t="s">
        <v>326</v>
      </c>
      <c r="T1821" s="12" t="s">
        <v>1489</v>
      </c>
    </row>
    <row r="1822" spans="4:20" ht="12.95" customHeight="1" x14ac:dyDescent="0.2">
      <c r="E1822" s="5" t="s">
        <v>323</v>
      </c>
      <c r="G1822" s="5" t="s">
        <v>4661</v>
      </c>
      <c r="H1822" s="9" t="s">
        <v>4662</v>
      </c>
      <c r="I1822" s="22">
        <v>0</v>
      </c>
      <c r="J1822" s="22">
        <v>0</v>
      </c>
      <c r="K1822" s="12" t="s">
        <v>327</v>
      </c>
      <c r="T1822" s="12" t="s">
        <v>1490</v>
      </c>
    </row>
    <row r="1823" spans="4:20" ht="12.95" customHeight="1" x14ac:dyDescent="0.2">
      <c r="E1823" s="5" t="s">
        <v>323</v>
      </c>
      <c r="G1823" s="5" t="s">
        <v>4664</v>
      </c>
      <c r="H1823" s="9" t="s">
        <v>4665</v>
      </c>
      <c r="I1823" s="22">
        <v>0</v>
      </c>
      <c r="J1823" s="22">
        <v>0</v>
      </c>
      <c r="K1823" s="12" t="s">
        <v>328</v>
      </c>
      <c r="T1823" s="12" t="s">
        <v>1491</v>
      </c>
    </row>
    <row r="1824" spans="4:20" ht="12.95" customHeight="1" x14ac:dyDescent="0.2">
      <c r="E1824" s="5" t="s">
        <v>323</v>
      </c>
      <c r="G1824" s="5" t="s">
        <v>4667</v>
      </c>
      <c r="H1824" s="9" t="s">
        <v>4668</v>
      </c>
      <c r="I1824" s="22">
        <v>0</v>
      </c>
      <c r="J1824" s="22">
        <v>0</v>
      </c>
      <c r="K1824" s="12" t="s">
        <v>329</v>
      </c>
      <c r="T1824" s="12" t="s">
        <v>1492</v>
      </c>
    </row>
    <row r="1825" spans="5:20" ht="12.95" customHeight="1" x14ac:dyDescent="0.2">
      <c r="E1825" s="5" t="s">
        <v>323</v>
      </c>
      <c r="G1825" s="5" t="s">
        <v>4670</v>
      </c>
      <c r="H1825" s="9" t="s">
        <v>4671</v>
      </c>
      <c r="I1825" s="22">
        <v>0</v>
      </c>
      <c r="J1825" s="22">
        <v>0</v>
      </c>
      <c r="K1825" s="12" t="s">
        <v>330</v>
      </c>
      <c r="T1825" s="12" t="s">
        <v>1493</v>
      </c>
    </row>
    <row r="1826" spans="5:20" ht="12.95" customHeight="1" x14ac:dyDescent="0.2">
      <c r="E1826" s="5" t="s">
        <v>323</v>
      </c>
      <c r="G1826" s="5" t="s">
        <v>4673</v>
      </c>
      <c r="H1826" s="9" t="s">
        <v>4674</v>
      </c>
      <c r="I1826" s="22">
        <v>0</v>
      </c>
      <c r="J1826" s="22">
        <v>0</v>
      </c>
      <c r="K1826" s="12" t="s">
        <v>331</v>
      </c>
      <c r="T1826" s="12" t="s">
        <v>1494</v>
      </c>
    </row>
    <row r="1827" spans="5:20" ht="12.95" customHeight="1" x14ac:dyDescent="0.2">
      <c r="E1827" s="5" t="s">
        <v>323</v>
      </c>
      <c r="G1827" s="5" t="s">
        <v>4676</v>
      </c>
      <c r="H1827" s="9" t="s">
        <v>4677</v>
      </c>
      <c r="I1827" s="22">
        <v>0</v>
      </c>
      <c r="J1827" s="22">
        <v>0</v>
      </c>
      <c r="K1827" s="12" t="s">
        <v>332</v>
      </c>
      <c r="T1827" s="12" t="s">
        <v>1495</v>
      </c>
    </row>
    <row r="1828" spans="5:20" ht="12.95" customHeight="1" x14ac:dyDescent="0.2">
      <c r="E1828" s="5" t="s">
        <v>323</v>
      </c>
      <c r="G1828" s="5" t="s">
        <v>4679</v>
      </c>
      <c r="H1828" s="9" t="s">
        <v>4680</v>
      </c>
      <c r="I1828" s="22">
        <v>0</v>
      </c>
      <c r="J1828" s="22">
        <v>0</v>
      </c>
      <c r="K1828" s="12" t="s">
        <v>333</v>
      </c>
      <c r="T1828" s="12" t="s">
        <v>1496</v>
      </c>
    </row>
    <row r="1829" spans="5:20" ht="12.95" customHeight="1" x14ac:dyDescent="0.2">
      <c r="E1829" s="5" t="s">
        <v>323</v>
      </c>
      <c r="G1829" s="5" t="s">
        <v>4682</v>
      </c>
      <c r="H1829" s="9" t="s">
        <v>4683</v>
      </c>
      <c r="I1829" s="22">
        <v>0</v>
      </c>
      <c r="J1829" s="22">
        <v>0</v>
      </c>
      <c r="K1829" s="12" t="s">
        <v>334</v>
      </c>
      <c r="T1829" s="12" t="s">
        <v>1497</v>
      </c>
    </row>
    <row r="1830" spans="5:20" ht="12.95" customHeight="1" x14ac:dyDescent="0.2">
      <c r="E1830" s="5" t="s">
        <v>323</v>
      </c>
      <c r="G1830" s="5" t="s">
        <v>4685</v>
      </c>
      <c r="H1830" s="9" t="s">
        <v>4686</v>
      </c>
      <c r="I1830" s="22">
        <v>0</v>
      </c>
      <c r="J1830" s="22">
        <v>0</v>
      </c>
      <c r="K1830" s="12" t="s">
        <v>335</v>
      </c>
      <c r="T1830" s="12" t="s">
        <v>1498</v>
      </c>
    </row>
    <row r="1831" spans="5:20" ht="12.95" customHeight="1" x14ac:dyDescent="0.2">
      <c r="E1831" s="5" t="s">
        <v>323</v>
      </c>
      <c r="G1831" s="5" t="s">
        <v>4688</v>
      </c>
      <c r="H1831" s="9" t="s">
        <v>4689</v>
      </c>
      <c r="I1831" s="22">
        <v>0</v>
      </c>
      <c r="J1831" s="22">
        <v>0</v>
      </c>
      <c r="K1831" s="12" t="s">
        <v>336</v>
      </c>
      <c r="T1831" s="12" t="s">
        <v>1499</v>
      </c>
    </row>
    <row r="1832" spans="5:20" ht="12.95" customHeight="1" x14ac:dyDescent="0.2">
      <c r="E1832" s="5" t="s">
        <v>323</v>
      </c>
      <c r="G1832" s="5" t="s">
        <v>4691</v>
      </c>
      <c r="H1832" s="9" t="s">
        <v>4692</v>
      </c>
      <c r="I1832" s="22">
        <v>0</v>
      </c>
      <c r="J1832" s="22">
        <v>0</v>
      </c>
      <c r="K1832" s="12" t="s">
        <v>337</v>
      </c>
      <c r="T1832" s="12" t="s">
        <v>1500</v>
      </c>
    </row>
    <row r="1833" spans="5:20" ht="12.95" customHeight="1" x14ac:dyDescent="0.2">
      <c r="E1833" s="5" t="s">
        <v>323</v>
      </c>
      <c r="G1833" s="5" t="s">
        <v>4694</v>
      </c>
      <c r="H1833" s="9" t="s">
        <v>4695</v>
      </c>
      <c r="I1833" s="22">
        <v>0</v>
      </c>
      <c r="J1833" s="22">
        <v>0</v>
      </c>
      <c r="K1833" s="12" t="s">
        <v>338</v>
      </c>
      <c r="T1833" s="12" t="s">
        <v>1501</v>
      </c>
    </row>
    <row r="1834" spans="5:20" ht="12.95" customHeight="1" x14ac:dyDescent="0.2">
      <c r="E1834" s="5" t="s">
        <v>323</v>
      </c>
      <c r="G1834" s="3" t="s">
        <v>4697</v>
      </c>
      <c r="H1834" s="10" t="s">
        <v>4698</v>
      </c>
      <c r="I1834" s="23">
        <f>SUM(I1820:I1833)</f>
        <v>0</v>
      </c>
      <c r="J1834" s="23">
        <f>SUM(J1820:J1833)</f>
        <v>0</v>
      </c>
      <c r="K1834" s="13" t="s">
        <v>339</v>
      </c>
      <c r="T1834" s="12" t="s">
        <v>1502</v>
      </c>
    </row>
    <row r="1835" spans="5:20" ht="12.95" customHeight="1" x14ac:dyDescent="0.2">
      <c r="E1835" s="5" t="s">
        <v>323</v>
      </c>
      <c r="G1835" s="5" t="s">
        <v>4700</v>
      </c>
      <c r="H1835" s="9" t="s">
        <v>4701</v>
      </c>
      <c r="I1835" s="22">
        <v>0</v>
      </c>
      <c r="J1835" s="22">
        <v>0</v>
      </c>
      <c r="K1835" s="12" t="s">
        <v>340</v>
      </c>
      <c r="T1835" s="12" t="s">
        <v>1503</v>
      </c>
    </row>
    <row r="1836" spans="5:20" ht="12.95" customHeight="1" x14ac:dyDescent="0.2">
      <c r="E1836" s="5" t="s">
        <v>323</v>
      </c>
      <c r="G1836" s="3" t="s">
        <v>4703</v>
      </c>
      <c r="H1836" s="10" t="s">
        <v>4704</v>
      </c>
      <c r="I1836" s="23">
        <f>+I1834-(I1835*$I$1)</f>
        <v>0</v>
      </c>
      <c r="J1836" s="23">
        <f>+J1834-(J1835*$I$1)</f>
        <v>0</v>
      </c>
      <c r="K1836" s="13" t="s">
        <v>341</v>
      </c>
      <c r="T1836" s="12" t="s">
        <v>1504</v>
      </c>
    </row>
    <row r="1837" spans="5:20" ht="12.95" customHeight="1" x14ac:dyDescent="0.2">
      <c r="E1837" s="5" t="s">
        <v>323</v>
      </c>
      <c r="G1837" s="7" t="s">
        <v>4706</v>
      </c>
      <c r="H1837" s="8" t="s">
        <v>4707</v>
      </c>
      <c r="I1837" s="21"/>
      <c r="J1837" s="21"/>
      <c r="K1837" s="12" t="s">
        <v>342</v>
      </c>
      <c r="T1837" s="12" t="s">
        <v>1505</v>
      </c>
    </row>
    <row r="1838" spans="5:20" ht="12.95" customHeight="1" x14ac:dyDescent="0.2">
      <c r="E1838" s="5" t="s">
        <v>323</v>
      </c>
      <c r="G1838" s="5" t="s">
        <v>4709</v>
      </c>
      <c r="H1838" s="9" t="s">
        <v>4710</v>
      </c>
      <c r="I1838" s="22">
        <v>0</v>
      </c>
      <c r="J1838" s="22">
        <v>0</v>
      </c>
      <c r="K1838" s="12" t="s">
        <v>343</v>
      </c>
      <c r="T1838" s="12" t="s">
        <v>1506</v>
      </c>
    </row>
    <row r="1839" spans="5:20" ht="12.95" customHeight="1" x14ac:dyDescent="0.2">
      <c r="E1839" s="5" t="s">
        <v>323</v>
      </c>
      <c r="G1839" s="5" t="s">
        <v>4712</v>
      </c>
      <c r="H1839" s="9" t="s">
        <v>1533</v>
      </c>
      <c r="I1839" s="22">
        <v>0</v>
      </c>
      <c r="J1839" s="22">
        <v>0</v>
      </c>
      <c r="K1839" s="12" t="s">
        <v>344</v>
      </c>
      <c r="T1839" s="12" t="s">
        <v>1507</v>
      </c>
    </row>
    <row r="1840" spans="5:20" ht="12.95" customHeight="1" x14ac:dyDescent="0.2">
      <c r="E1840" s="5" t="s">
        <v>323</v>
      </c>
      <c r="G1840" s="5" t="s">
        <v>1535</v>
      </c>
      <c r="H1840" s="9" t="s">
        <v>1536</v>
      </c>
      <c r="I1840" s="22">
        <v>0</v>
      </c>
      <c r="J1840" s="22">
        <v>0</v>
      </c>
      <c r="K1840" s="12" t="s">
        <v>345</v>
      </c>
      <c r="T1840" s="12" t="s">
        <v>1508</v>
      </c>
    </row>
    <row r="1841" spans="5:20" ht="12.95" customHeight="1" x14ac:dyDescent="0.2">
      <c r="E1841" s="5" t="s">
        <v>323</v>
      </c>
      <c r="G1841" s="3" t="s">
        <v>1538</v>
      </c>
      <c r="H1841" s="10" t="s">
        <v>1539</v>
      </c>
      <c r="I1841" s="23">
        <f>SUM(I1838:I1840)</f>
        <v>0</v>
      </c>
      <c r="J1841" s="23">
        <f>SUM(J1838:J1840)</f>
        <v>0</v>
      </c>
      <c r="K1841" s="13" t="s">
        <v>346</v>
      </c>
      <c r="T1841" s="12" t="s">
        <v>1509</v>
      </c>
    </row>
    <row r="1842" spans="5:20" ht="12.95" customHeight="1" x14ac:dyDescent="0.2">
      <c r="E1842" s="5" t="s">
        <v>323</v>
      </c>
      <c r="G1842" s="3" t="s">
        <v>1541</v>
      </c>
      <c r="H1842" s="10" t="s">
        <v>1542</v>
      </c>
      <c r="I1842" s="23">
        <f>+I1836+I1841</f>
        <v>0</v>
      </c>
      <c r="J1842" s="23">
        <f>+J1836+J1841</f>
        <v>0</v>
      </c>
      <c r="K1842" s="13" t="s">
        <v>347</v>
      </c>
      <c r="T1842" s="12" t="s">
        <v>1510</v>
      </c>
    </row>
    <row r="1843" spans="5:20" ht="12.95" customHeight="1" x14ac:dyDescent="0.2">
      <c r="E1843" s="5" t="s">
        <v>323</v>
      </c>
      <c r="G1843" s="7" t="s">
        <v>1544</v>
      </c>
      <c r="H1843" s="8" t="s">
        <v>1545</v>
      </c>
      <c r="I1843" s="21"/>
      <c r="J1843" s="21"/>
      <c r="K1843" s="12" t="s">
        <v>348</v>
      </c>
      <c r="T1843" s="12" t="s">
        <v>1511</v>
      </c>
    </row>
    <row r="1844" spans="5:20" ht="12.95" customHeight="1" x14ac:dyDescent="0.2">
      <c r="E1844" s="5" t="s">
        <v>323</v>
      </c>
      <c r="G1844" s="5" t="s">
        <v>1547</v>
      </c>
      <c r="H1844" s="9" t="s">
        <v>1548</v>
      </c>
      <c r="I1844" s="22">
        <v>0</v>
      </c>
      <c r="J1844" s="22">
        <v>0</v>
      </c>
      <c r="K1844" s="12" t="s">
        <v>349</v>
      </c>
      <c r="T1844" s="12" t="s">
        <v>1512</v>
      </c>
    </row>
    <row r="1845" spans="5:20" ht="12.95" customHeight="1" x14ac:dyDescent="0.2">
      <c r="E1845" s="5" t="s">
        <v>323</v>
      </c>
      <c r="G1845" s="5" t="s">
        <v>1550</v>
      </c>
      <c r="H1845" s="9" t="s">
        <v>1551</v>
      </c>
      <c r="I1845" s="22">
        <v>0</v>
      </c>
      <c r="J1845" s="22">
        <v>0</v>
      </c>
      <c r="K1845" s="12" t="s">
        <v>350</v>
      </c>
      <c r="T1845" s="12" t="s">
        <v>1513</v>
      </c>
    </row>
    <row r="1846" spans="5:20" ht="12.95" customHeight="1" x14ac:dyDescent="0.2">
      <c r="E1846" s="5" t="s">
        <v>323</v>
      </c>
      <c r="G1846" s="5" t="s">
        <v>1553</v>
      </c>
      <c r="H1846" s="9" t="s">
        <v>1554</v>
      </c>
      <c r="I1846" s="22">
        <v>0</v>
      </c>
      <c r="J1846" s="22">
        <v>0</v>
      </c>
      <c r="K1846" s="12" t="s">
        <v>351</v>
      </c>
      <c r="T1846" s="12" t="s">
        <v>1514</v>
      </c>
    </row>
    <row r="1847" spans="5:20" ht="12.95" customHeight="1" x14ac:dyDescent="0.2">
      <c r="E1847" s="5" t="s">
        <v>323</v>
      </c>
      <c r="G1847" s="5" t="s">
        <v>1556</v>
      </c>
      <c r="H1847" s="9" t="s">
        <v>1557</v>
      </c>
      <c r="I1847" s="22">
        <v>0</v>
      </c>
      <c r="J1847" s="22">
        <v>0</v>
      </c>
      <c r="K1847" s="12" t="s">
        <v>352</v>
      </c>
      <c r="T1847" s="12" t="s">
        <v>1515</v>
      </c>
    </row>
    <row r="1848" spans="5:20" ht="12.95" customHeight="1" x14ac:dyDescent="0.2">
      <c r="E1848" s="5" t="s">
        <v>323</v>
      </c>
      <c r="G1848" s="5" t="s">
        <v>1559</v>
      </c>
      <c r="H1848" s="9" t="s">
        <v>1560</v>
      </c>
      <c r="I1848" s="22">
        <v>0</v>
      </c>
      <c r="J1848" s="22">
        <v>0</v>
      </c>
      <c r="K1848" s="12" t="s">
        <v>353</v>
      </c>
      <c r="T1848" s="12" t="s">
        <v>1516</v>
      </c>
    </row>
    <row r="1849" spans="5:20" ht="12.95" customHeight="1" x14ac:dyDescent="0.2">
      <c r="E1849" s="5" t="s">
        <v>323</v>
      </c>
      <c r="G1849" s="5" t="s">
        <v>1562</v>
      </c>
      <c r="H1849" s="9" t="s">
        <v>1563</v>
      </c>
      <c r="I1849" s="22">
        <v>0</v>
      </c>
      <c r="J1849" s="22">
        <v>0</v>
      </c>
      <c r="K1849" s="12" t="s">
        <v>354</v>
      </c>
      <c r="T1849" s="12" t="s">
        <v>1517</v>
      </c>
    </row>
    <row r="1850" spans="5:20" ht="12.95" customHeight="1" x14ac:dyDescent="0.2">
      <c r="E1850" s="5" t="s">
        <v>323</v>
      </c>
      <c r="G1850" s="5" t="s">
        <v>1565</v>
      </c>
      <c r="H1850" s="9" t="s">
        <v>1566</v>
      </c>
      <c r="I1850" s="22">
        <v>0</v>
      </c>
      <c r="J1850" s="22">
        <v>0</v>
      </c>
      <c r="K1850" s="12" t="s">
        <v>355</v>
      </c>
      <c r="T1850" s="12" t="s">
        <v>1518</v>
      </c>
    </row>
    <row r="1851" spans="5:20" ht="12.95" customHeight="1" x14ac:dyDescent="0.2">
      <c r="E1851" s="5" t="s">
        <v>323</v>
      </c>
      <c r="G1851" s="5" t="s">
        <v>1568</v>
      </c>
      <c r="H1851" s="9" t="s">
        <v>1569</v>
      </c>
      <c r="I1851" s="22">
        <v>0</v>
      </c>
      <c r="J1851" s="22">
        <v>0</v>
      </c>
      <c r="K1851" s="12" t="s">
        <v>356</v>
      </c>
      <c r="T1851" s="12" t="s">
        <v>1519</v>
      </c>
    </row>
    <row r="1852" spans="5:20" ht="12.95" customHeight="1" x14ac:dyDescent="0.2">
      <c r="E1852" s="5" t="s">
        <v>323</v>
      </c>
      <c r="G1852" s="5" t="s">
        <v>1571</v>
      </c>
      <c r="H1852" s="9" t="s">
        <v>1572</v>
      </c>
      <c r="I1852" s="22">
        <v>0</v>
      </c>
      <c r="J1852" s="22">
        <v>0</v>
      </c>
      <c r="K1852" s="12" t="s">
        <v>357</v>
      </c>
      <c r="T1852" s="12" t="s">
        <v>1520</v>
      </c>
    </row>
    <row r="1853" spans="5:20" ht="12.95" customHeight="1" x14ac:dyDescent="0.2">
      <c r="E1853" s="5" t="s">
        <v>323</v>
      </c>
      <c r="G1853" s="5" t="s">
        <v>1574</v>
      </c>
      <c r="H1853" s="9" t="s">
        <v>1575</v>
      </c>
      <c r="I1853" s="22">
        <v>0</v>
      </c>
      <c r="J1853" s="22">
        <v>0</v>
      </c>
      <c r="K1853" s="12" t="s">
        <v>358</v>
      </c>
      <c r="T1853" s="12" t="s">
        <v>1521</v>
      </c>
    </row>
    <row r="1854" spans="5:20" ht="12.95" customHeight="1" x14ac:dyDescent="0.2">
      <c r="E1854" s="5" t="s">
        <v>323</v>
      </c>
      <c r="G1854" s="5" t="s">
        <v>1577</v>
      </c>
      <c r="H1854" s="9" t="s">
        <v>1578</v>
      </c>
      <c r="I1854" s="22">
        <v>0</v>
      </c>
      <c r="J1854" s="22">
        <v>0</v>
      </c>
      <c r="K1854" s="12" t="s">
        <v>359</v>
      </c>
      <c r="T1854" s="12" t="s">
        <v>1522</v>
      </c>
    </row>
    <row r="1855" spans="5:20" ht="12.95" customHeight="1" x14ac:dyDescent="0.2">
      <c r="E1855" s="5" t="s">
        <v>323</v>
      </c>
      <c r="G1855" s="5" t="s">
        <v>1580</v>
      </c>
      <c r="H1855" s="9" t="s">
        <v>1581</v>
      </c>
      <c r="I1855" s="22">
        <v>0</v>
      </c>
      <c r="J1855" s="22">
        <v>0</v>
      </c>
      <c r="K1855" s="12" t="s">
        <v>360</v>
      </c>
      <c r="T1855" s="12" t="s">
        <v>1523</v>
      </c>
    </row>
    <row r="1856" spans="5:20" ht="12.95" customHeight="1" x14ac:dyDescent="0.2">
      <c r="E1856" s="5" t="s">
        <v>323</v>
      </c>
      <c r="G1856" s="5" t="s">
        <v>1583</v>
      </c>
      <c r="H1856" s="9" t="s">
        <v>1584</v>
      </c>
      <c r="I1856" s="22">
        <v>0</v>
      </c>
      <c r="J1856" s="22">
        <v>0</v>
      </c>
      <c r="K1856" s="12" t="s">
        <v>361</v>
      </c>
      <c r="T1856" s="12" t="s">
        <v>1524</v>
      </c>
    </row>
    <row r="1857" spans="5:20" ht="12.95" customHeight="1" x14ac:dyDescent="0.2">
      <c r="E1857" s="5" t="s">
        <v>323</v>
      </c>
      <c r="G1857" s="5" t="s">
        <v>1586</v>
      </c>
      <c r="H1857" s="9" t="s">
        <v>1587</v>
      </c>
      <c r="I1857" s="22">
        <v>0</v>
      </c>
      <c r="J1857" s="22">
        <v>0</v>
      </c>
      <c r="K1857" s="12" t="s">
        <v>362</v>
      </c>
      <c r="T1857" s="12" t="s">
        <v>1525</v>
      </c>
    </row>
    <row r="1858" spans="5:20" ht="12.95" customHeight="1" x14ac:dyDescent="0.2">
      <c r="E1858" s="5" t="s">
        <v>323</v>
      </c>
      <c r="G1858" s="5" t="s">
        <v>1589</v>
      </c>
      <c r="H1858" s="9" t="s">
        <v>1590</v>
      </c>
      <c r="I1858" s="22">
        <v>0</v>
      </c>
      <c r="J1858" s="22">
        <v>0</v>
      </c>
      <c r="K1858" s="12" t="s">
        <v>363</v>
      </c>
      <c r="T1858" s="12" t="s">
        <v>1526</v>
      </c>
    </row>
    <row r="1859" spans="5:20" ht="12.95" customHeight="1" x14ac:dyDescent="0.2">
      <c r="E1859" s="5" t="s">
        <v>323</v>
      </c>
      <c r="G1859" s="5" t="s">
        <v>1592</v>
      </c>
      <c r="H1859" s="9" t="s">
        <v>1593</v>
      </c>
      <c r="I1859" s="22">
        <v>0</v>
      </c>
      <c r="J1859" s="22">
        <v>0</v>
      </c>
      <c r="K1859" s="12" t="s">
        <v>364</v>
      </c>
      <c r="T1859" s="12" t="s">
        <v>1527</v>
      </c>
    </row>
    <row r="1860" spans="5:20" ht="12.95" customHeight="1" x14ac:dyDescent="0.2">
      <c r="E1860" s="5" t="s">
        <v>323</v>
      </c>
      <c r="G1860" s="5" t="s">
        <v>1595</v>
      </c>
      <c r="H1860" s="9" t="s">
        <v>1596</v>
      </c>
      <c r="I1860" s="22">
        <v>0</v>
      </c>
      <c r="J1860" s="22">
        <v>0</v>
      </c>
      <c r="K1860" s="12" t="s">
        <v>365</v>
      </c>
      <c r="T1860" s="12" t="s">
        <v>1528</v>
      </c>
    </row>
    <row r="1861" spans="5:20" ht="12.95" customHeight="1" x14ac:dyDescent="0.2">
      <c r="E1861" s="5" t="s">
        <v>323</v>
      </c>
      <c r="G1861" s="3" t="s">
        <v>1598</v>
      </c>
      <c r="H1861" s="10" t="s">
        <v>1599</v>
      </c>
      <c r="I1861" s="23">
        <f>SUM(I1844:I1860)</f>
        <v>0</v>
      </c>
      <c r="J1861" s="23">
        <f>SUM(J1844:J1860)</f>
        <v>0</v>
      </c>
      <c r="K1861" s="13" t="s">
        <v>366</v>
      </c>
      <c r="T1861" s="12" t="s">
        <v>1529</v>
      </c>
    </row>
    <row r="1862" spans="5:20" ht="12.95" customHeight="1" x14ac:dyDescent="0.2">
      <c r="E1862" s="5" t="s">
        <v>323</v>
      </c>
      <c r="G1862" s="7" t="s">
        <v>1601</v>
      </c>
      <c r="H1862" s="8" t="s">
        <v>1602</v>
      </c>
      <c r="I1862" s="21"/>
      <c r="J1862" s="21"/>
      <c r="K1862" s="12" t="s">
        <v>367</v>
      </c>
      <c r="T1862" s="12" t="s">
        <v>1530</v>
      </c>
    </row>
    <row r="1863" spans="5:20" ht="12.95" customHeight="1" x14ac:dyDescent="0.2">
      <c r="E1863" s="5" t="s">
        <v>323</v>
      </c>
      <c r="G1863" s="5" t="s">
        <v>1604</v>
      </c>
      <c r="H1863" s="9" t="s">
        <v>1605</v>
      </c>
      <c r="I1863" s="22">
        <v>0</v>
      </c>
      <c r="J1863" s="22">
        <v>0</v>
      </c>
      <c r="K1863" s="12" t="s">
        <v>368</v>
      </c>
      <c r="T1863" s="12" t="s">
        <v>1531</v>
      </c>
    </row>
    <row r="1864" spans="5:20" ht="12.95" customHeight="1" x14ac:dyDescent="0.2">
      <c r="E1864" s="5" t="s">
        <v>323</v>
      </c>
      <c r="G1864" s="5" t="s">
        <v>1607</v>
      </c>
      <c r="H1864" s="9" t="s">
        <v>1608</v>
      </c>
      <c r="I1864" s="22">
        <v>0</v>
      </c>
      <c r="J1864" s="22">
        <v>0</v>
      </c>
      <c r="K1864" s="12" t="s">
        <v>369</v>
      </c>
      <c r="T1864" s="12" t="s">
        <v>1532</v>
      </c>
    </row>
    <row r="1865" spans="5:20" ht="12.95" customHeight="1" x14ac:dyDescent="0.2">
      <c r="E1865" s="5" t="s">
        <v>323</v>
      </c>
      <c r="G1865" s="5" t="s">
        <v>1610</v>
      </c>
      <c r="H1865" s="9" t="s">
        <v>1611</v>
      </c>
      <c r="I1865" s="22">
        <v>0</v>
      </c>
      <c r="J1865" s="22">
        <v>0</v>
      </c>
      <c r="K1865" s="12" t="s">
        <v>370</v>
      </c>
      <c r="T1865" s="12" t="s">
        <v>3145</v>
      </c>
    </row>
    <row r="1866" spans="5:20" ht="12.95" customHeight="1" x14ac:dyDescent="0.2">
      <c r="E1866" s="5" t="s">
        <v>323</v>
      </c>
      <c r="G1866" s="3" t="s">
        <v>1613</v>
      </c>
      <c r="H1866" s="10" t="s">
        <v>1614</v>
      </c>
      <c r="I1866" s="23">
        <f>SUM(I1863:I1865)</f>
        <v>0</v>
      </c>
      <c r="J1866" s="23">
        <f>SUM(J1863:J1865)</f>
        <v>0</v>
      </c>
      <c r="K1866" s="13" t="s">
        <v>371</v>
      </c>
      <c r="T1866" s="12" t="s">
        <v>3146</v>
      </c>
    </row>
    <row r="1867" spans="5:20" ht="12.95" customHeight="1" x14ac:dyDescent="0.2">
      <c r="E1867" s="5" t="s">
        <v>323</v>
      </c>
      <c r="G1867" s="3" t="s">
        <v>1616</v>
      </c>
      <c r="H1867" s="10" t="s">
        <v>1617</v>
      </c>
      <c r="I1867" s="23">
        <f>+I1861+I1866</f>
        <v>0</v>
      </c>
      <c r="J1867" s="23">
        <f>+J1861+J1866</f>
        <v>0</v>
      </c>
      <c r="K1867" s="13" t="s">
        <v>372</v>
      </c>
      <c r="T1867" s="12" t="s">
        <v>3147</v>
      </c>
    </row>
    <row r="1868" spans="5:20" ht="12.95" customHeight="1" x14ac:dyDescent="0.2">
      <c r="E1868" s="5" t="s">
        <v>323</v>
      </c>
      <c r="G1868" s="7" t="s">
        <v>1619</v>
      </c>
      <c r="H1868" s="8" t="s">
        <v>1620</v>
      </c>
      <c r="I1868" s="21"/>
      <c r="J1868" s="21"/>
      <c r="K1868" s="12" t="s">
        <v>373</v>
      </c>
      <c r="T1868" s="12" t="s">
        <v>3148</v>
      </c>
    </row>
    <row r="1869" spans="5:20" ht="12.95" customHeight="1" x14ac:dyDescent="0.2">
      <c r="E1869" s="5" t="s">
        <v>323</v>
      </c>
      <c r="G1869" s="3" t="s">
        <v>1622</v>
      </c>
      <c r="H1869" s="10" t="s">
        <v>1623</v>
      </c>
      <c r="I1869" s="23">
        <f>+I1842-(I1867*$I$1)</f>
        <v>0</v>
      </c>
      <c r="J1869" s="23">
        <f>+J1842-(J1867*$I$1)</f>
        <v>0</v>
      </c>
      <c r="K1869" s="13" t="s">
        <v>374</v>
      </c>
      <c r="T1869" s="12" t="s">
        <v>3149</v>
      </c>
    </row>
    <row r="1870" spans="5:20" ht="12.95" customHeight="1" x14ac:dyDescent="0.2">
      <c r="E1870" s="5" t="s">
        <v>323</v>
      </c>
      <c r="G1870" s="5" t="s">
        <v>1625</v>
      </c>
      <c r="H1870" s="9" t="s">
        <v>1626</v>
      </c>
      <c r="I1870" s="22">
        <v>0</v>
      </c>
      <c r="J1870" s="22">
        <v>0</v>
      </c>
      <c r="K1870" s="12" t="s">
        <v>375</v>
      </c>
      <c r="T1870" s="12" t="s">
        <v>3150</v>
      </c>
    </row>
    <row r="1871" spans="5:20" ht="12.95" customHeight="1" x14ac:dyDescent="0.2">
      <c r="E1871" s="5" t="s">
        <v>323</v>
      </c>
      <c r="G1871" s="3" t="s">
        <v>1628</v>
      </c>
      <c r="H1871" s="10" t="s">
        <v>1629</v>
      </c>
      <c r="I1871" s="23">
        <f>+I1869-(I1870*$I$1)</f>
        <v>0</v>
      </c>
      <c r="J1871" s="23">
        <f>+J1869-(J1870*$I$1)</f>
        <v>0</v>
      </c>
      <c r="K1871" s="13" t="s">
        <v>376</v>
      </c>
      <c r="T1871" s="12" t="s">
        <v>3151</v>
      </c>
    </row>
    <row r="1872" spans="5:20" ht="12.95" customHeight="1" x14ac:dyDescent="0.2">
      <c r="E1872" s="5" t="s">
        <v>323</v>
      </c>
      <c r="G1872" s="5" t="s">
        <v>1631</v>
      </c>
      <c r="H1872" s="9" t="s">
        <v>1632</v>
      </c>
      <c r="I1872" s="22">
        <v>0</v>
      </c>
      <c r="J1872" s="22">
        <v>0</v>
      </c>
      <c r="K1872" s="12" t="s">
        <v>377</v>
      </c>
      <c r="T1872" s="12" t="s">
        <v>3152</v>
      </c>
    </row>
    <row r="1873" spans="4:20" ht="12.95" customHeight="1" x14ac:dyDescent="0.2">
      <c r="E1873" s="5" t="s">
        <v>323</v>
      </c>
      <c r="G1873" s="5" t="s">
        <v>1634</v>
      </c>
      <c r="H1873" s="9" t="s">
        <v>1635</v>
      </c>
      <c r="I1873" s="22">
        <v>0</v>
      </c>
      <c r="J1873" s="22">
        <v>0</v>
      </c>
      <c r="K1873" s="12" t="s">
        <v>378</v>
      </c>
      <c r="T1873" s="12" t="s">
        <v>3153</v>
      </c>
    </row>
    <row r="1874" spans="4:20" ht="12.95" customHeight="1" x14ac:dyDescent="0.2">
      <c r="E1874" s="5" t="s">
        <v>323</v>
      </c>
      <c r="G1874" s="3" t="s">
        <v>1637</v>
      </c>
      <c r="H1874" s="10" t="s">
        <v>1638</v>
      </c>
      <c r="I1874" s="23">
        <f>SUM(I1871:I1873)</f>
        <v>0</v>
      </c>
      <c r="J1874" s="23">
        <f>SUM(J1871:J1873)</f>
        <v>0</v>
      </c>
      <c r="K1874" s="13" t="s">
        <v>379</v>
      </c>
      <c r="T1874" s="12" t="s">
        <v>3154</v>
      </c>
    </row>
    <row r="1875" spans="4:20" ht="12.95" customHeight="1" x14ac:dyDescent="0.2">
      <c r="E1875" s="5" t="s">
        <v>323</v>
      </c>
      <c r="G1875" s="7" t="s">
        <v>1640</v>
      </c>
      <c r="H1875" s="8" t="s">
        <v>1641</v>
      </c>
      <c r="I1875" s="21"/>
      <c r="J1875" s="21"/>
      <c r="K1875" s="12" t="s">
        <v>380</v>
      </c>
      <c r="T1875" s="12" t="s">
        <v>3155</v>
      </c>
    </row>
    <row r="1876" spans="4:20" ht="12.95" customHeight="1" x14ac:dyDescent="0.2">
      <c r="E1876" s="5" t="s">
        <v>323</v>
      </c>
      <c r="G1876" s="5" t="s">
        <v>1643</v>
      </c>
      <c r="H1876" s="9" t="s">
        <v>1644</v>
      </c>
      <c r="I1876" s="22">
        <v>0</v>
      </c>
      <c r="J1876" s="22">
        <v>0</v>
      </c>
      <c r="K1876" s="12" t="s">
        <v>381</v>
      </c>
      <c r="T1876" s="12" t="s">
        <v>3156</v>
      </c>
    </row>
    <row r="1877" spans="4:20" ht="12.95" customHeight="1" x14ac:dyDescent="0.2">
      <c r="E1877" s="5" t="s">
        <v>323</v>
      </c>
      <c r="G1877" s="5" t="s">
        <v>1646</v>
      </c>
      <c r="H1877" s="9" t="s">
        <v>1647</v>
      </c>
      <c r="I1877" s="22">
        <v>0</v>
      </c>
      <c r="J1877" s="22">
        <v>0</v>
      </c>
      <c r="K1877" s="12" t="s">
        <v>382</v>
      </c>
      <c r="T1877" s="12" t="s">
        <v>3157</v>
      </c>
    </row>
    <row r="1878" spans="4:20" ht="12.95" customHeight="1" x14ac:dyDescent="0.2">
      <c r="E1878" s="5" t="s">
        <v>323</v>
      </c>
      <c r="G1878" s="5" t="s">
        <v>1649</v>
      </c>
      <c r="H1878" s="9" t="s">
        <v>1650</v>
      </c>
      <c r="I1878" s="22">
        <v>0</v>
      </c>
      <c r="J1878" s="22">
        <v>0</v>
      </c>
      <c r="K1878" s="12" t="s">
        <v>383</v>
      </c>
      <c r="T1878" s="12" t="s">
        <v>3158</v>
      </c>
    </row>
    <row r="1879" spans="4:20" ht="12.95" customHeight="1" x14ac:dyDescent="0.2">
      <c r="E1879" s="5" t="s">
        <v>323</v>
      </c>
      <c r="G1879" s="5" t="s">
        <v>1652</v>
      </c>
      <c r="H1879" s="9" t="s">
        <v>1653</v>
      </c>
      <c r="I1879" s="22">
        <v>0</v>
      </c>
      <c r="J1879" s="22">
        <v>0</v>
      </c>
      <c r="K1879" s="12" t="s">
        <v>384</v>
      </c>
      <c r="T1879" s="12" t="s">
        <v>3159</v>
      </c>
    </row>
    <row r="1880" spans="4:20" ht="12.95" customHeight="1" x14ac:dyDescent="0.2">
      <c r="E1880" s="5" t="s">
        <v>323</v>
      </c>
      <c r="G1880" s="5" t="s">
        <v>1655</v>
      </c>
      <c r="H1880" s="9" t="s">
        <v>1656</v>
      </c>
      <c r="I1880" s="22">
        <v>0</v>
      </c>
      <c r="J1880" s="22">
        <v>0</v>
      </c>
      <c r="K1880" s="12" t="s">
        <v>385</v>
      </c>
      <c r="T1880" s="12" t="s">
        <v>3160</v>
      </c>
    </row>
    <row r="1881" spans="4:20" ht="12.95" customHeight="1" x14ac:dyDescent="0.2">
      <c r="E1881" s="5" t="s">
        <v>323</v>
      </c>
      <c r="G1881" s="5" t="s">
        <v>1658</v>
      </c>
      <c r="H1881" s="9" t="s">
        <v>1659</v>
      </c>
      <c r="I1881" s="22">
        <v>0</v>
      </c>
      <c r="J1881" s="22">
        <v>0</v>
      </c>
      <c r="K1881" s="12" t="s">
        <v>386</v>
      </c>
      <c r="T1881" s="12" t="s">
        <v>3161</v>
      </c>
    </row>
    <row r="1882" spans="4:20" ht="12.95" customHeight="1" x14ac:dyDescent="0.2">
      <c r="E1882" s="5" t="s">
        <v>323</v>
      </c>
      <c r="G1882" s="5" t="s">
        <v>1661</v>
      </c>
      <c r="H1882" s="9" t="s">
        <v>1662</v>
      </c>
      <c r="I1882" s="22">
        <v>0</v>
      </c>
      <c r="J1882" s="22">
        <v>0</v>
      </c>
      <c r="K1882" s="12" t="s">
        <v>387</v>
      </c>
      <c r="T1882" s="12" t="s">
        <v>3162</v>
      </c>
    </row>
    <row r="1883" spans="4:20" ht="12.95" customHeight="1" x14ac:dyDescent="0.2">
      <c r="E1883" s="5" t="s">
        <v>323</v>
      </c>
      <c r="G1883" s="5" t="s">
        <v>1664</v>
      </c>
      <c r="H1883" s="9" t="s">
        <v>1665</v>
      </c>
      <c r="I1883" s="22">
        <v>0</v>
      </c>
      <c r="J1883" s="22">
        <v>0</v>
      </c>
      <c r="K1883" s="12" t="s">
        <v>388</v>
      </c>
      <c r="T1883" s="12" t="s">
        <v>3163</v>
      </c>
    </row>
    <row r="1884" spans="4:20" ht="12.95" customHeight="1" x14ac:dyDescent="0.2">
      <c r="E1884" s="5" t="s">
        <v>323</v>
      </c>
      <c r="G1884" s="5" t="s">
        <v>1667</v>
      </c>
      <c r="H1884" s="9" t="s">
        <v>1668</v>
      </c>
      <c r="I1884" s="22">
        <v>0</v>
      </c>
      <c r="J1884" s="22">
        <v>0</v>
      </c>
      <c r="K1884" s="12" t="s">
        <v>389</v>
      </c>
      <c r="T1884" s="12" t="s">
        <v>3164</v>
      </c>
    </row>
    <row r="1885" spans="4:20" ht="12.95" customHeight="1" x14ac:dyDescent="0.2">
      <c r="E1885" s="5" t="s">
        <v>323</v>
      </c>
      <c r="G1885" s="3" t="s">
        <v>1670</v>
      </c>
      <c r="H1885" s="10" t="s">
        <v>1671</v>
      </c>
      <c r="I1885" s="23">
        <f>+I1874+SUM(I1876:I1884)</f>
        <v>0</v>
      </c>
      <c r="J1885" s="23">
        <f>+J1874+SUM(J1876:J1884)</f>
        <v>0</v>
      </c>
      <c r="K1885" s="13" t="s">
        <v>390</v>
      </c>
      <c r="T1885" s="12" t="s">
        <v>3165</v>
      </c>
    </row>
    <row r="1886" spans="4:20" ht="12.95" customHeight="1" x14ac:dyDescent="0.2">
      <c r="D1886" s="5" t="s">
        <v>391</v>
      </c>
      <c r="E1886" s="5" t="s">
        <v>392</v>
      </c>
      <c r="F1886" s="18"/>
      <c r="G1886" s="7" t="s">
        <v>4652</v>
      </c>
      <c r="H1886" s="8" t="s">
        <v>4653</v>
      </c>
      <c r="I1886" s="21"/>
      <c r="J1886" s="21"/>
      <c r="K1886" s="12" t="s">
        <v>393</v>
      </c>
      <c r="T1886" s="12" t="s">
        <v>1487</v>
      </c>
    </row>
    <row r="1887" spans="4:20" ht="12.95" customHeight="1" x14ac:dyDescent="0.2">
      <c r="E1887" s="5" t="s">
        <v>392</v>
      </c>
      <c r="G1887" s="5" t="s">
        <v>4655</v>
      </c>
      <c r="H1887" s="9" t="s">
        <v>4656</v>
      </c>
      <c r="I1887" s="22">
        <v>0</v>
      </c>
      <c r="J1887" s="22">
        <v>0</v>
      </c>
      <c r="K1887" s="12" t="s">
        <v>394</v>
      </c>
      <c r="T1887" s="12" t="s">
        <v>1488</v>
      </c>
    </row>
    <row r="1888" spans="4:20" ht="12.95" customHeight="1" x14ac:dyDescent="0.2">
      <c r="E1888" s="5" t="s">
        <v>392</v>
      </c>
      <c r="G1888" s="5" t="s">
        <v>4658</v>
      </c>
      <c r="H1888" s="9" t="s">
        <v>4659</v>
      </c>
      <c r="I1888" s="22">
        <v>0</v>
      </c>
      <c r="J1888" s="22">
        <v>0</v>
      </c>
      <c r="K1888" s="12" t="s">
        <v>395</v>
      </c>
      <c r="T1888" s="12" t="s">
        <v>1489</v>
      </c>
    </row>
    <row r="1889" spans="5:20" ht="12.95" customHeight="1" x14ac:dyDescent="0.2">
      <c r="E1889" s="5" t="s">
        <v>392</v>
      </c>
      <c r="G1889" s="5" t="s">
        <v>4661</v>
      </c>
      <c r="H1889" s="9" t="s">
        <v>4662</v>
      </c>
      <c r="I1889" s="22">
        <v>0</v>
      </c>
      <c r="J1889" s="22">
        <v>0</v>
      </c>
      <c r="K1889" s="12" t="s">
        <v>396</v>
      </c>
      <c r="T1889" s="12" t="s">
        <v>1490</v>
      </c>
    </row>
    <row r="1890" spans="5:20" ht="12.95" customHeight="1" x14ac:dyDescent="0.2">
      <c r="E1890" s="5" t="s">
        <v>392</v>
      </c>
      <c r="G1890" s="5" t="s">
        <v>4664</v>
      </c>
      <c r="H1890" s="9" t="s">
        <v>4665</v>
      </c>
      <c r="I1890" s="22">
        <v>0</v>
      </c>
      <c r="J1890" s="22">
        <v>0</v>
      </c>
      <c r="K1890" s="12" t="s">
        <v>397</v>
      </c>
      <c r="T1890" s="12" t="s">
        <v>1491</v>
      </c>
    </row>
    <row r="1891" spans="5:20" ht="12.95" customHeight="1" x14ac:dyDescent="0.2">
      <c r="E1891" s="5" t="s">
        <v>392</v>
      </c>
      <c r="G1891" s="5" t="s">
        <v>4667</v>
      </c>
      <c r="H1891" s="9" t="s">
        <v>4668</v>
      </c>
      <c r="I1891" s="22">
        <v>0</v>
      </c>
      <c r="J1891" s="22">
        <v>0</v>
      </c>
      <c r="K1891" s="12" t="s">
        <v>398</v>
      </c>
      <c r="T1891" s="12" t="s">
        <v>1492</v>
      </c>
    </row>
    <row r="1892" spans="5:20" ht="12.95" customHeight="1" x14ac:dyDescent="0.2">
      <c r="E1892" s="5" t="s">
        <v>392</v>
      </c>
      <c r="G1892" s="5" t="s">
        <v>4670</v>
      </c>
      <c r="H1892" s="9" t="s">
        <v>4671</v>
      </c>
      <c r="I1892" s="22">
        <v>0</v>
      </c>
      <c r="J1892" s="22">
        <v>0</v>
      </c>
      <c r="K1892" s="12" t="s">
        <v>399</v>
      </c>
      <c r="T1892" s="12" t="s">
        <v>1493</v>
      </c>
    </row>
    <row r="1893" spans="5:20" ht="12.95" customHeight="1" x14ac:dyDescent="0.2">
      <c r="E1893" s="5" t="s">
        <v>392</v>
      </c>
      <c r="G1893" s="5" t="s">
        <v>4673</v>
      </c>
      <c r="H1893" s="9" t="s">
        <v>4674</v>
      </c>
      <c r="I1893" s="22">
        <v>0</v>
      </c>
      <c r="J1893" s="22">
        <v>0</v>
      </c>
      <c r="K1893" s="12" t="s">
        <v>400</v>
      </c>
      <c r="T1893" s="12" t="s">
        <v>1494</v>
      </c>
    </row>
    <row r="1894" spans="5:20" ht="12.95" customHeight="1" x14ac:dyDescent="0.2">
      <c r="E1894" s="5" t="s">
        <v>392</v>
      </c>
      <c r="G1894" s="5" t="s">
        <v>4676</v>
      </c>
      <c r="H1894" s="9" t="s">
        <v>4677</v>
      </c>
      <c r="I1894" s="22">
        <v>0</v>
      </c>
      <c r="J1894" s="22">
        <v>0</v>
      </c>
      <c r="K1894" s="12" t="s">
        <v>401</v>
      </c>
      <c r="T1894" s="12" t="s">
        <v>1495</v>
      </c>
    </row>
    <row r="1895" spans="5:20" ht="12.95" customHeight="1" x14ac:dyDescent="0.2">
      <c r="E1895" s="5" t="s">
        <v>392</v>
      </c>
      <c r="G1895" s="5" t="s">
        <v>4679</v>
      </c>
      <c r="H1895" s="9" t="s">
        <v>4680</v>
      </c>
      <c r="I1895" s="22">
        <v>0</v>
      </c>
      <c r="J1895" s="22">
        <v>0</v>
      </c>
      <c r="K1895" s="12" t="s">
        <v>402</v>
      </c>
      <c r="T1895" s="12" t="s">
        <v>1496</v>
      </c>
    </row>
    <row r="1896" spans="5:20" ht="12.95" customHeight="1" x14ac:dyDescent="0.2">
      <c r="E1896" s="5" t="s">
        <v>392</v>
      </c>
      <c r="G1896" s="5" t="s">
        <v>4682</v>
      </c>
      <c r="H1896" s="9" t="s">
        <v>4683</v>
      </c>
      <c r="I1896" s="22">
        <v>0</v>
      </c>
      <c r="J1896" s="22">
        <v>0</v>
      </c>
      <c r="K1896" s="12" t="s">
        <v>403</v>
      </c>
      <c r="T1896" s="12" t="s">
        <v>1497</v>
      </c>
    </row>
    <row r="1897" spans="5:20" ht="12.95" customHeight="1" x14ac:dyDescent="0.2">
      <c r="E1897" s="5" t="s">
        <v>392</v>
      </c>
      <c r="G1897" s="5" t="s">
        <v>4685</v>
      </c>
      <c r="H1897" s="9" t="s">
        <v>4686</v>
      </c>
      <c r="I1897" s="22">
        <v>0</v>
      </c>
      <c r="J1897" s="22">
        <v>0</v>
      </c>
      <c r="K1897" s="12" t="s">
        <v>404</v>
      </c>
      <c r="T1897" s="12" t="s">
        <v>1498</v>
      </c>
    </row>
    <row r="1898" spans="5:20" ht="12.95" customHeight="1" x14ac:dyDescent="0.2">
      <c r="E1898" s="5" t="s">
        <v>392</v>
      </c>
      <c r="G1898" s="5" t="s">
        <v>4688</v>
      </c>
      <c r="H1898" s="9" t="s">
        <v>4689</v>
      </c>
      <c r="I1898" s="22">
        <v>0</v>
      </c>
      <c r="J1898" s="22">
        <v>0</v>
      </c>
      <c r="K1898" s="12" t="s">
        <v>405</v>
      </c>
      <c r="T1898" s="12" t="s">
        <v>1499</v>
      </c>
    </row>
    <row r="1899" spans="5:20" ht="12.95" customHeight="1" x14ac:dyDescent="0.2">
      <c r="E1899" s="5" t="s">
        <v>392</v>
      </c>
      <c r="G1899" s="5" t="s">
        <v>4691</v>
      </c>
      <c r="H1899" s="9" t="s">
        <v>4692</v>
      </c>
      <c r="I1899" s="22">
        <v>0</v>
      </c>
      <c r="J1899" s="22">
        <v>0</v>
      </c>
      <c r="K1899" s="12" t="s">
        <v>406</v>
      </c>
      <c r="T1899" s="12" t="s">
        <v>1500</v>
      </c>
    </row>
    <row r="1900" spans="5:20" ht="12.95" customHeight="1" x14ac:dyDescent="0.2">
      <c r="E1900" s="5" t="s">
        <v>392</v>
      </c>
      <c r="G1900" s="5" t="s">
        <v>4694</v>
      </c>
      <c r="H1900" s="9" t="s">
        <v>4695</v>
      </c>
      <c r="I1900" s="22">
        <v>0</v>
      </c>
      <c r="J1900" s="22">
        <v>0</v>
      </c>
      <c r="K1900" s="12" t="s">
        <v>407</v>
      </c>
      <c r="T1900" s="12" t="s">
        <v>1501</v>
      </c>
    </row>
    <row r="1901" spans="5:20" ht="12.95" customHeight="1" x14ac:dyDescent="0.2">
      <c r="E1901" s="5" t="s">
        <v>392</v>
      </c>
      <c r="G1901" s="3" t="s">
        <v>4697</v>
      </c>
      <c r="H1901" s="10" t="s">
        <v>4698</v>
      </c>
      <c r="I1901" s="23">
        <f>SUM(I1887:I1900)</f>
        <v>0</v>
      </c>
      <c r="J1901" s="23">
        <f>SUM(J1887:J1900)</f>
        <v>0</v>
      </c>
      <c r="K1901" s="13" t="s">
        <v>408</v>
      </c>
      <c r="T1901" s="12" t="s">
        <v>1502</v>
      </c>
    </row>
    <row r="1902" spans="5:20" ht="12.95" customHeight="1" x14ac:dyDescent="0.2">
      <c r="E1902" s="5" t="s">
        <v>392</v>
      </c>
      <c r="G1902" s="5" t="s">
        <v>4700</v>
      </c>
      <c r="H1902" s="9" t="s">
        <v>4701</v>
      </c>
      <c r="I1902" s="22">
        <v>0</v>
      </c>
      <c r="J1902" s="22">
        <v>0</v>
      </c>
      <c r="K1902" s="12" t="s">
        <v>409</v>
      </c>
      <c r="T1902" s="12" t="s">
        <v>1503</v>
      </c>
    </row>
    <row r="1903" spans="5:20" ht="12.95" customHeight="1" x14ac:dyDescent="0.2">
      <c r="E1903" s="5" t="s">
        <v>392</v>
      </c>
      <c r="G1903" s="3" t="s">
        <v>4703</v>
      </c>
      <c r="H1903" s="10" t="s">
        <v>4704</v>
      </c>
      <c r="I1903" s="23">
        <f>+I1901-(I1902*$I$1)</f>
        <v>0</v>
      </c>
      <c r="J1903" s="23">
        <f>+J1901-(J1902*$I$1)</f>
        <v>0</v>
      </c>
      <c r="K1903" s="13" t="s">
        <v>410</v>
      </c>
      <c r="T1903" s="12" t="s">
        <v>1504</v>
      </c>
    </row>
    <row r="1904" spans="5:20" ht="12.95" customHeight="1" x14ac:dyDescent="0.2">
      <c r="E1904" s="5" t="s">
        <v>392</v>
      </c>
      <c r="G1904" s="7" t="s">
        <v>4706</v>
      </c>
      <c r="H1904" s="8" t="s">
        <v>4707</v>
      </c>
      <c r="I1904" s="21"/>
      <c r="J1904" s="21"/>
      <c r="K1904" s="12" t="s">
        <v>411</v>
      </c>
      <c r="T1904" s="12" t="s">
        <v>1505</v>
      </c>
    </row>
    <row r="1905" spans="5:20" ht="12.95" customHeight="1" x14ac:dyDescent="0.2">
      <c r="E1905" s="5" t="s">
        <v>392</v>
      </c>
      <c r="G1905" s="5" t="s">
        <v>4709</v>
      </c>
      <c r="H1905" s="9" t="s">
        <v>4710</v>
      </c>
      <c r="I1905" s="22">
        <v>0</v>
      </c>
      <c r="J1905" s="22">
        <v>0</v>
      </c>
      <c r="K1905" s="12" t="s">
        <v>412</v>
      </c>
      <c r="T1905" s="12" t="s">
        <v>1506</v>
      </c>
    </row>
    <row r="1906" spans="5:20" ht="12.95" customHeight="1" x14ac:dyDescent="0.2">
      <c r="E1906" s="5" t="s">
        <v>392</v>
      </c>
      <c r="G1906" s="5" t="s">
        <v>4712</v>
      </c>
      <c r="H1906" s="9" t="s">
        <v>1533</v>
      </c>
      <c r="I1906" s="22">
        <v>0</v>
      </c>
      <c r="J1906" s="22">
        <v>0</v>
      </c>
      <c r="K1906" s="12" t="s">
        <v>413</v>
      </c>
      <c r="T1906" s="12" t="s">
        <v>1507</v>
      </c>
    </row>
    <row r="1907" spans="5:20" ht="12.95" customHeight="1" x14ac:dyDescent="0.2">
      <c r="E1907" s="5" t="s">
        <v>392</v>
      </c>
      <c r="G1907" s="5" t="s">
        <v>1535</v>
      </c>
      <c r="H1907" s="9" t="s">
        <v>1536</v>
      </c>
      <c r="I1907" s="22">
        <v>0</v>
      </c>
      <c r="J1907" s="22">
        <v>0</v>
      </c>
      <c r="K1907" s="12" t="s">
        <v>414</v>
      </c>
      <c r="T1907" s="12" t="s">
        <v>1508</v>
      </c>
    </row>
    <row r="1908" spans="5:20" ht="12.95" customHeight="1" x14ac:dyDescent="0.2">
      <c r="E1908" s="5" t="s">
        <v>392</v>
      </c>
      <c r="G1908" s="3" t="s">
        <v>1538</v>
      </c>
      <c r="H1908" s="10" t="s">
        <v>1539</v>
      </c>
      <c r="I1908" s="23">
        <f>SUM(I1905:I1907)</f>
        <v>0</v>
      </c>
      <c r="J1908" s="23">
        <f>SUM(J1905:J1907)</f>
        <v>0</v>
      </c>
      <c r="K1908" s="13" t="s">
        <v>415</v>
      </c>
      <c r="T1908" s="12" t="s">
        <v>1509</v>
      </c>
    </row>
    <row r="1909" spans="5:20" ht="12.95" customHeight="1" x14ac:dyDescent="0.2">
      <c r="E1909" s="5" t="s">
        <v>392</v>
      </c>
      <c r="G1909" s="3" t="s">
        <v>1541</v>
      </c>
      <c r="H1909" s="10" t="s">
        <v>1542</v>
      </c>
      <c r="I1909" s="23">
        <f>+I1903+I1908</f>
        <v>0</v>
      </c>
      <c r="J1909" s="23">
        <f>+J1903+J1908</f>
        <v>0</v>
      </c>
      <c r="K1909" s="13" t="s">
        <v>416</v>
      </c>
      <c r="T1909" s="12" t="s">
        <v>1510</v>
      </c>
    </row>
    <row r="1910" spans="5:20" ht="12.95" customHeight="1" x14ac:dyDescent="0.2">
      <c r="E1910" s="5" t="s">
        <v>392</v>
      </c>
      <c r="G1910" s="7" t="s">
        <v>1544</v>
      </c>
      <c r="H1910" s="8" t="s">
        <v>1545</v>
      </c>
      <c r="I1910" s="21"/>
      <c r="J1910" s="21"/>
      <c r="K1910" s="12" t="s">
        <v>417</v>
      </c>
      <c r="T1910" s="12" t="s">
        <v>1511</v>
      </c>
    </row>
    <row r="1911" spans="5:20" ht="12.95" customHeight="1" x14ac:dyDescent="0.2">
      <c r="E1911" s="5" t="s">
        <v>392</v>
      </c>
      <c r="G1911" s="5" t="s">
        <v>1547</v>
      </c>
      <c r="H1911" s="9" t="s">
        <v>1548</v>
      </c>
      <c r="I1911" s="22">
        <v>0</v>
      </c>
      <c r="J1911" s="22">
        <v>0</v>
      </c>
      <c r="K1911" s="12" t="s">
        <v>418</v>
      </c>
      <c r="T1911" s="12" t="s">
        <v>1512</v>
      </c>
    </row>
    <row r="1912" spans="5:20" ht="12.95" customHeight="1" x14ac:dyDescent="0.2">
      <c r="E1912" s="5" t="s">
        <v>392</v>
      </c>
      <c r="G1912" s="5" t="s">
        <v>1550</v>
      </c>
      <c r="H1912" s="9" t="s">
        <v>1551</v>
      </c>
      <c r="I1912" s="22">
        <v>0</v>
      </c>
      <c r="J1912" s="22">
        <v>0</v>
      </c>
      <c r="K1912" s="12" t="s">
        <v>419</v>
      </c>
      <c r="T1912" s="12" t="s">
        <v>1513</v>
      </c>
    </row>
    <row r="1913" spans="5:20" ht="12.95" customHeight="1" x14ac:dyDescent="0.2">
      <c r="E1913" s="5" t="s">
        <v>392</v>
      </c>
      <c r="G1913" s="5" t="s">
        <v>1553</v>
      </c>
      <c r="H1913" s="9" t="s">
        <v>1554</v>
      </c>
      <c r="I1913" s="22">
        <v>0</v>
      </c>
      <c r="J1913" s="22">
        <v>0</v>
      </c>
      <c r="K1913" s="12" t="s">
        <v>420</v>
      </c>
      <c r="T1913" s="12" t="s">
        <v>1514</v>
      </c>
    </row>
    <row r="1914" spans="5:20" ht="12.95" customHeight="1" x14ac:dyDescent="0.2">
      <c r="E1914" s="5" t="s">
        <v>392</v>
      </c>
      <c r="G1914" s="5" t="s">
        <v>1556</v>
      </c>
      <c r="H1914" s="9" t="s">
        <v>1557</v>
      </c>
      <c r="I1914" s="22">
        <v>0</v>
      </c>
      <c r="J1914" s="22">
        <v>0</v>
      </c>
      <c r="K1914" s="12" t="s">
        <v>421</v>
      </c>
      <c r="T1914" s="12" t="s">
        <v>1515</v>
      </c>
    </row>
    <row r="1915" spans="5:20" ht="12.95" customHeight="1" x14ac:dyDescent="0.2">
      <c r="E1915" s="5" t="s">
        <v>392</v>
      </c>
      <c r="G1915" s="5" t="s">
        <v>1559</v>
      </c>
      <c r="H1915" s="9" t="s">
        <v>1560</v>
      </c>
      <c r="I1915" s="22">
        <v>0</v>
      </c>
      <c r="J1915" s="22">
        <v>0</v>
      </c>
      <c r="K1915" s="12" t="s">
        <v>422</v>
      </c>
      <c r="T1915" s="12" t="s">
        <v>1516</v>
      </c>
    </row>
    <row r="1916" spans="5:20" ht="12.95" customHeight="1" x14ac:dyDescent="0.2">
      <c r="E1916" s="5" t="s">
        <v>392</v>
      </c>
      <c r="G1916" s="5" t="s">
        <v>1562</v>
      </c>
      <c r="H1916" s="9" t="s">
        <v>1563</v>
      </c>
      <c r="I1916" s="22">
        <v>0</v>
      </c>
      <c r="J1916" s="22">
        <v>0</v>
      </c>
      <c r="K1916" s="12" t="s">
        <v>423</v>
      </c>
      <c r="T1916" s="12" t="s">
        <v>1517</v>
      </c>
    </row>
    <row r="1917" spans="5:20" ht="12.95" customHeight="1" x14ac:dyDescent="0.2">
      <c r="E1917" s="5" t="s">
        <v>392</v>
      </c>
      <c r="G1917" s="5" t="s">
        <v>1565</v>
      </c>
      <c r="H1917" s="9" t="s">
        <v>1566</v>
      </c>
      <c r="I1917" s="22">
        <v>0</v>
      </c>
      <c r="J1917" s="22">
        <v>0</v>
      </c>
      <c r="K1917" s="12" t="s">
        <v>424</v>
      </c>
      <c r="T1917" s="12" t="s">
        <v>1518</v>
      </c>
    </row>
    <row r="1918" spans="5:20" ht="12.95" customHeight="1" x14ac:dyDescent="0.2">
      <c r="E1918" s="5" t="s">
        <v>392</v>
      </c>
      <c r="G1918" s="5" t="s">
        <v>1568</v>
      </c>
      <c r="H1918" s="9" t="s">
        <v>1569</v>
      </c>
      <c r="I1918" s="22">
        <v>0</v>
      </c>
      <c r="J1918" s="22">
        <v>0</v>
      </c>
      <c r="K1918" s="12" t="s">
        <v>425</v>
      </c>
      <c r="T1918" s="12" t="s">
        <v>1519</v>
      </c>
    </row>
    <row r="1919" spans="5:20" ht="12.95" customHeight="1" x14ac:dyDescent="0.2">
      <c r="E1919" s="5" t="s">
        <v>392</v>
      </c>
      <c r="G1919" s="5" t="s">
        <v>1571</v>
      </c>
      <c r="H1919" s="9" t="s">
        <v>1572</v>
      </c>
      <c r="I1919" s="22">
        <v>0</v>
      </c>
      <c r="J1919" s="22">
        <v>0</v>
      </c>
      <c r="K1919" s="12" t="s">
        <v>426</v>
      </c>
      <c r="T1919" s="12" t="s">
        <v>1520</v>
      </c>
    </row>
    <row r="1920" spans="5:20" ht="12.95" customHeight="1" x14ac:dyDescent="0.2">
      <c r="E1920" s="5" t="s">
        <v>392</v>
      </c>
      <c r="G1920" s="5" t="s">
        <v>1574</v>
      </c>
      <c r="H1920" s="9" t="s">
        <v>1575</v>
      </c>
      <c r="I1920" s="22">
        <v>0</v>
      </c>
      <c r="J1920" s="22">
        <v>0</v>
      </c>
      <c r="K1920" s="12" t="s">
        <v>427</v>
      </c>
      <c r="T1920" s="12" t="s">
        <v>1521</v>
      </c>
    </row>
    <row r="1921" spans="5:20" ht="12.95" customHeight="1" x14ac:dyDescent="0.2">
      <c r="E1921" s="5" t="s">
        <v>392</v>
      </c>
      <c r="G1921" s="5" t="s">
        <v>1577</v>
      </c>
      <c r="H1921" s="9" t="s">
        <v>1578</v>
      </c>
      <c r="I1921" s="22">
        <v>0</v>
      </c>
      <c r="J1921" s="22">
        <v>0</v>
      </c>
      <c r="K1921" s="12" t="s">
        <v>428</v>
      </c>
      <c r="T1921" s="12" t="s">
        <v>1522</v>
      </c>
    </row>
    <row r="1922" spans="5:20" ht="12.95" customHeight="1" x14ac:dyDescent="0.2">
      <c r="E1922" s="5" t="s">
        <v>392</v>
      </c>
      <c r="G1922" s="5" t="s">
        <v>1580</v>
      </c>
      <c r="H1922" s="9" t="s">
        <v>1581</v>
      </c>
      <c r="I1922" s="22">
        <v>0</v>
      </c>
      <c r="J1922" s="22">
        <v>0</v>
      </c>
      <c r="K1922" s="12" t="s">
        <v>429</v>
      </c>
      <c r="T1922" s="12" t="s">
        <v>1523</v>
      </c>
    </row>
    <row r="1923" spans="5:20" ht="12.95" customHeight="1" x14ac:dyDescent="0.2">
      <c r="E1923" s="5" t="s">
        <v>392</v>
      </c>
      <c r="G1923" s="5" t="s">
        <v>1583</v>
      </c>
      <c r="H1923" s="9" t="s">
        <v>1584</v>
      </c>
      <c r="I1923" s="22">
        <v>0</v>
      </c>
      <c r="J1923" s="22">
        <v>0</v>
      </c>
      <c r="K1923" s="12" t="s">
        <v>430</v>
      </c>
      <c r="T1923" s="12" t="s">
        <v>1524</v>
      </c>
    </row>
    <row r="1924" spans="5:20" ht="12.95" customHeight="1" x14ac:dyDescent="0.2">
      <c r="E1924" s="5" t="s">
        <v>392</v>
      </c>
      <c r="G1924" s="5" t="s">
        <v>1586</v>
      </c>
      <c r="H1924" s="9" t="s">
        <v>1587</v>
      </c>
      <c r="I1924" s="22">
        <v>0</v>
      </c>
      <c r="J1924" s="22">
        <v>0</v>
      </c>
      <c r="K1924" s="12" t="s">
        <v>431</v>
      </c>
      <c r="T1924" s="12" t="s">
        <v>1525</v>
      </c>
    </row>
    <row r="1925" spans="5:20" ht="12.95" customHeight="1" x14ac:dyDescent="0.2">
      <c r="E1925" s="5" t="s">
        <v>392</v>
      </c>
      <c r="G1925" s="5" t="s">
        <v>1589</v>
      </c>
      <c r="H1925" s="9" t="s">
        <v>1590</v>
      </c>
      <c r="I1925" s="22">
        <v>0</v>
      </c>
      <c r="J1925" s="22">
        <v>0</v>
      </c>
      <c r="K1925" s="12" t="s">
        <v>432</v>
      </c>
      <c r="T1925" s="12" t="s">
        <v>1526</v>
      </c>
    </row>
    <row r="1926" spans="5:20" ht="12.95" customHeight="1" x14ac:dyDescent="0.2">
      <c r="E1926" s="5" t="s">
        <v>392</v>
      </c>
      <c r="G1926" s="5" t="s">
        <v>1592</v>
      </c>
      <c r="H1926" s="9" t="s">
        <v>1593</v>
      </c>
      <c r="I1926" s="22">
        <v>0</v>
      </c>
      <c r="J1926" s="22">
        <v>0</v>
      </c>
      <c r="K1926" s="12" t="s">
        <v>433</v>
      </c>
      <c r="T1926" s="12" t="s">
        <v>1527</v>
      </c>
    </row>
    <row r="1927" spans="5:20" ht="12.95" customHeight="1" x14ac:dyDescent="0.2">
      <c r="E1927" s="5" t="s">
        <v>392</v>
      </c>
      <c r="G1927" s="5" t="s">
        <v>1595</v>
      </c>
      <c r="H1927" s="9" t="s">
        <v>1596</v>
      </c>
      <c r="I1927" s="22">
        <v>0</v>
      </c>
      <c r="J1927" s="22">
        <v>0</v>
      </c>
      <c r="K1927" s="12" t="s">
        <v>434</v>
      </c>
      <c r="T1927" s="12" t="s">
        <v>1528</v>
      </c>
    </row>
    <row r="1928" spans="5:20" ht="12.95" customHeight="1" x14ac:dyDescent="0.2">
      <c r="E1928" s="5" t="s">
        <v>392</v>
      </c>
      <c r="G1928" s="3" t="s">
        <v>1598</v>
      </c>
      <c r="H1928" s="10" t="s">
        <v>1599</v>
      </c>
      <c r="I1928" s="23">
        <f>SUM(I1911:I1927)</f>
        <v>0</v>
      </c>
      <c r="J1928" s="23">
        <f>SUM(J1911:J1927)</f>
        <v>0</v>
      </c>
      <c r="K1928" s="13" t="s">
        <v>435</v>
      </c>
      <c r="T1928" s="12" t="s">
        <v>1529</v>
      </c>
    </row>
    <row r="1929" spans="5:20" ht="12.95" customHeight="1" x14ac:dyDescent="0.2">
      <c r="E1929" s="5" t="s">
        <v>392</v>
      </c>
      <c r="G1929" s="7" t="s">
        <v>1601</v>
      </c>
      <c r="H1929" s="8" t="s">
        <v>1602</v>
      </c>
      <c r="I1929" s="21"/>
      <c r="J1929" s="21"/>
      <c r="K1929" s="12" t="s">
        <v>436</v>
      </c>
      <c r="T1929" s="12" t="s">
        <v>1530</v>
      </c>
    </row>
    <row r="1930" spans="5:20" ht="12.95" customHeight="1" x14ac:dyDescent="0.2">
      <c r="E1930" s="5" t="s">
        <v>392</v>
      </c>
      <c r="G1930" s="5" t="s">
        <v>1604</v>
      </c>
      <c r="H1930" s="9" t="s">
        <v>1605</v>
      </c>
      <c r="I1930" s="22">
        <v>0</v>
      </c>
      <c r="J1930" s="22">
        <v>0</v>
      </c>
      <c r="K1930" s="12" t="s">
        <v>437</v>
      </c>
      <c r="T1930" s="12" t="s">
        <v>1531</v>
      </c>
    </row>
    <row r="1931" spans="5:20" ht="12.95" customHeight="1" x14ac:dyDescent="0.2">
      <c r="E1931" s="5" t="s">
        <v>392</v>
      </c>
      <c r="G1931" s="5" t="s">
        <v>1607</v>
      </c>
      <c r="H1931" s="9" t="s">
        <v>1608</v>
      </c>
      <c r="I1931" s="22">
        <v>0</v>
      </c>
      <c r="J1931" s="22">
        <v>0</v>
      </c>
      <c r="K1931" s="12" t="s">
        <v>438</v>
      </c>
      <c r="T1931" s="12" t="s">
        <v>1532</v>
      </c>
    </row>
    <row r="1932" spans="5:20" ht="12.95" customHeight="1" x14ac:dyDescent="0.2">
      <c r="E1932" s="5" t="s">
        <v>392</v>
      </c>
      <c r="G1932" s="5" t="s">
        <v>1610</v>
      </c>
      <c r="H1932" s="9" t="s">
        <v>1611</v>
      </c>
      <c r="I1932" s="22">
        <v>0</v>
      </c>
      <c r="J1932" s="22">
        <v>0</v>
      </c>
      <c r="K1932" s="12" t="s">
        <v>439</v>
      </c>
      <c r="T1932" s="12" t="s">
        <v>3145</v>
      </c>
    </row>
    <row r="1933" spans="5:20" ht="12.95" customHeight="1" x14ac:dyDescent="0.2">
      <c r="E1933" s="5" t="s">
        <v>392</v>
      </c>
      <c r="G1933" s="3" t="s">
        <v>1613</v>
      </c>
      <c r="H1933" s="10" t="s">
        <v>1614</v>
      </c>
      <c r="I1933" s="23">
        <f>SUM(I1930:I1932)</f>
        <v>0</v>
      </c>
      <c r="J1933" s="23">
        <f>SUM(J1930:J1932)</f>
        <v>0</v>
      </c>
      <c r="K1933" s="13" t="s">
        <v>440</v>
      </c>
      <c r="T1933" s="12" t="s">
        <v>3146</v>
      </c>
    </row>
    <row r="1934" spans="5:20" ht="12.95" customHeight="1" x14ac:dyDescent="0.2">
      <c r="E1934" s="5" t="s">
        <v>392</v>
      </c>
      <c r="G1934" s="3" t="s">
        <v>1616</v>
      </c>
      <c r="H1934" s="10" t="s">
        <v>1617</v>
      </c>
      <c r="I1934" s="23">
        <f>+I1928+I1933</f>
        <v>0</v>
      </c>
      <c r="J1934" s="23">
        <f>+J1928+J1933</f>
        <v>0</v>
      </c>
      <c r="K1934" s="13" t="s">
        <v>441</v>
      </c>
      <c r="T1934" s="12" t="s">
        <v>3147</v>
      </c>
    </row>
    <row r="1935" spans="5:20" ht="12.95" customHeight="1" x14ac:dyDescent="0.2">
      <c r="E1935" s="5" t="s">
        <v>392</v>
      </c>
      <c r="G1935" s="7" t="s">
        <v>1619</v>
      </c>
      <c r="H1935" s="8" t="s">
        <v>1620</v>
      </c>
      <c r="I1935" s="21"/>
      <c r="J1935" s="21"/>
      <c r="K1935" s="12" t="s">
        <v>442</v>
      </c>
      <c r="T1935" s="12" t="s">
        <v>3148</v>
      </c>
    </row>
    <row r="1936" spans="5:20" ht="12.95" customHeight="1" x14ac:dyDescent="0.2">
      <c r="E1936" s="5" t="s">
        <v>392</v>
      </c>
      <c r="G1936" s="3" t="s">
        <v>1622</v>
      </c>
      <c r="H1936" s="10" t="s">
        <v>1623</v>
      </c>
      <c r="I1936" s="23">
        <f>+I1909-(I1934*$I$1)</f>
        <v>0</v>
      </c>
      <c r="J1936" s="23">
        <f>+J1909-(J1934*$I$1)</f>
        <v>0</v>
      </c>
      <c r="K1936" s="13" t="s">
        <v>443</v>
      </c>
      <c r="T1936" s="12" t="s">
        <v>3149</v>
      </c>
    </row>
    <row r="1937" spans="5:20" ht="12.95" customHeight="1" x14ac:dyDescent="0.2">
      <c r="E1937" s="5" t="s">
        <v>392</v>
      </c>
      <c r="G1937" s="5" t="s">
        <v>1625</v>
      </c>
      <c r="H1937" s="9" t="s">
        <v>1626</v>
      </c>
      <c r="I1937" s="22">
        <v>0</v>
      </c>
      <c r="J1937" s="22">
        <v>0</v>
      </c>
      <c r="K1937" s="12" t="s">
        <v>444</v>
      </c>
      <c r="T1937" s="12" t="s">
        <v>3150</v>
      </c>
    </row>
    <row r="1938" spans="5:20" ht="12.95" customHeight="1" x14ac:dyDescent="0.2">
      <c r="E1938" s="5" t="s">
        <v>392</v>
      </c>
      <c r="G1938" s="3" t="s">
        <v>1628</v>
      </c>
      <c r="H1938" s="10" t="s">
        <v>1629</v>
      </c>
      <c r="I1938" s="23">
        <f>+I1936-(I1937*$I$1)</f>
        <v>0</v>
      </c>
      <c r="J1938" s="23">
        <f>+J1936-(J1937*$I$1)</f>
        <v>0</v>
      </c>
      <c r="K1938" s="13" t="s">
        <v>445</v>
      </c>
      <c r="T1938" s="12" t="s">
        <v>3151</v>
      </c>
    </row>
    <row r="1939" spans="5:20" ht="12.95" customHeight="1" x14ac:dyDescent="0.2">
      <c r="E1939" s="5" t="s">
        <v>392</v>
      </c>
      <c r="G1939" s="5" t="s">
        <v>1631</v>
      </c>
      <c r="H1939" s="9" t="s">
        <v>1632</v>
      </c>
      <c r="I1939" s="22">
        <v>0</v>
      </c>
      <c r="J1939" s="22">
        <v>0</v>
      </c>
      <c r="K1939" s="12" t="s">
        <v>446</v>
      </c>
      <c r="T1939" s="12" t="s">
        <v>3152</v>
      </c>
    </row>
    <row r="1940" spans="5:20" ht="12.95" customHeight="1" x14ac:dyDescent="0.2">
      <c r="E1940" s="5" t="s">
        <v>392</v>
      </c>
      <c r="G1940" s="5" t="s">
        <v>1634</v>
      </c>
      <c r="H1940" s="9" t="s">
        <v>1635</v>
      </c>
      <c r="I1940" s="22">
        <v>0</v>
      </c>
      <c r="J1940" s="22">
        <v>0</v>
      </c>
      <c r="K1940" s="12" t="s">
        <v>447</v>
      </c>
      <c r="T1940" s="12" t="s">
        <v>3153</v>
      </c>
    </row>
    <row r="1941" spans="5:20" ht="12.95" customHeight="1" x14ac:dyDescent="0.2">
      <c r="E1941" s="5" t="s">
        <v>392</v>
      </c>
      <c r="G1941" s="3" t="s">
        <v>1637</v>
      </c>
      <c r="H1941" s="10" t="s">
        <v>1638</v>
      </c>
      <c r="I1941" s="23">
        <f>SUM(I1938:I1940)</f>
        <v>0</v>
      </c>
      <c r="J1941" s="23">
        <f>SUM(J1938:J1940)</f>
        <v>0</v>
      </c>
      <c r="K1941" s="13" t="s">
        <v>448</v>
      </c>
      <c r="T1941" s="12" t="s">
        <v>3154</v>
      </c>
    </row>
    <row r="1942" spans="5:20" ht="12.95" customHeight="1" x14ac:dyDescent="0.2">
      <c r="E1942" s="5" t="s">
        <v>392</v>
      </c>
      <c r="G1942" s="7" t="s">
        <v>1640</v>
      </c>
      <c r="H1942" s="8" t="s">
        <v>1641</v>
      </c>
      <c r="I1942" s="21"/>
      <c r="J1942" s="21"/>
      <c r="K1942" s="12" t="s">
        <v>449</v>
      </c>
      <c r="T1942" s="12" t="s">
        <v>3155</v>
      </c>
    </row>
    <row r="1943" spans="5:20" ht="12.95" customHeight="1" x14ac:dyDescent="0.2">
      <c r="E1943" s="5" t="s">
        <v>392</v>
      </c>
      <c r="G1943" s="5" t="s">
        <v>1643</v>
      </c>
      <c r="H1943" s="9" t="s">
        <v>1644</v>
      </c>
      <c r="I1943" s="22">
        <v>0</v>
      </c>
      <c r="J1943" s="22">
        <v>0</v>
      </c>
      <c r="K1943" s="12" t="s">
        <v>450</v>
      </c>
      <c r="T1943" s="12" t="s">
        <v>3156</v>
      </c>
    </row>
    <row r="1944" spans="5:20" ht="12.95" customHeight="1" x14ac:dyDescent="0.2">
      <c r="E1944" s="5" t="s">
        <v>392</v>
      </c>
      <c r="G1944" s="5" t="s">
        <v>1646</v>
      </c>
      <c r="H1944" s="9" t="s">
        <v>1647</v>
      </c>
      <c r="I1944" s="22">
        <v>0</v>
      </c>
      <c r="J1944" s="22">
        <v>0</v>
      </c>
      <c r="K1944" s="12" t="s">
        <v>451</v>
      </c>
      <c r="T1944" s="12" t="s">
        <v>3157</v>
      </c>
    </row>
    <row r="1945" spans="5:20" ht="12.95" customHeight="1" x14ac:dyDescent="0.2">
      <c r="E1945" s="5" t="s">
        <v>392</v>
      </c>
      <c r="G1945" s="5" t="s">
        <v>1649</v>
      </c>
      <c r="H1945" s="9" t="s">
        <v>1650</v>
      </c>
      <c r="I1945" s="22">
        <v>0</v>
      </c>
      <c r="J1945" s="22">
        <v>0</v>
      </c>
      <c r="K1945" s="12" t="s">
        <v>452</v>
      </c>
      <c r="T1945" s="12" t="s">
        <v>3158</v>
      </c>
    </row>
    <row r="1946" spans="5:20" ht="12.95" customHeight="1" x14ac:dyDescent="0.2">
      <c r="E1946" s="5" t="s">
        <v>392</v>
      </c>
      <c r="G1946" s="5" t="s">
        <v>1652</v>
      </c>
      <c r="H1946" s="9" t="s">
        <v>1653</v>
      </c>
      <c r="I1946" s="22">
        <v>0</v>
      </c>
      <c r="J1946" s="22">
        <v>0</v>
      </c>
      <c r="K1946" s="12" t="s">
        <v>453</v>
      </c>
      <c r="T1946" s="12" t="s">
        <v>3159</v>
      </c>
    </row>
    <row r="1947" spans="5:20" ht="12.95" customHeight="1" x14ac:dyDescent="0.2">
      <c r="E1947" s="5" t="s">
        <v>392</v>
      </c>
      <c r="G1947" s="5" t="s">
        <v>1655</v>
      </c>
      <c r="H1947" s="9" t="s">
        <v>1656</v>
      </c>
      <c r="I1947" s="22">
        <v>0</v>
      </c>
      <c r="J1947" s="22">
        <v>0</v>
      </c>
      <c r="K1947" s="12" t="s">
        <v>454</v>
      </c>
      <c r="T1947" s="12" t="s">
        <v>3160</v>
      </c>
    </row>
    <row r="1948" spans="5:20" ht="12.95" customHeight="1" x14ac:dyDescent="0.2">
      <c r="E1948" s="5" t="s">
        <v>392</v>
      </c>
      <c r="G1948" s="5" t="s">
        <v>1658</v>
      </c>
      <c r="H1948" s="9" t="s">
        <v>1659</v>
      </c>
      <c r="I1948" s="22">
        <v>0</v>
      </c>
      <c r="J1948" s="22">
        <v>0</v>
      </c>
      <c r="K1948" s="12" t="s">
        <v>455</v>
      </c>
      <c r="T1948" s="12" t="s">
        <v>3161</v>
      </c>
    </row>
    <row r="1949" spans="5:20" ht="12.95" customHeight="1" x14ac:dyDescent="0.2">
      <c r="E1949" s="5" t="s">
        <v>392</v>
      </c>
      <c r="G1949" s="5" t="s">
        <v>1661</v>
      </c>
      <c r="H1949" s="9" t="s">
        <v>1662</v>
      </c>
      <c r="I1949" s="22">
        <v>0</v>
      </c>
      <c r="J1949" s="22">
        <v>0</v>
      </c>
      <c r="K1949" s="12" t="s">
        <v>456</v>
      </c>
      <c r="T1949" s="12" t="s">
        <v>3162</v>
      </c>
    </row>
    <row r="1950" spans="5:20" ht="12.95" customHeight="1" x14ac:dyDescent="0.2">
      <c r="E1950" s="5" t="s">
        <v>392</v>
      </c>
      <c r="G1950" s="5" t="s">
        <v>1664</v>
      </c>
      <c r="H1950" s="9" t="s">
        <v>1665</v>
      </c>
      <c r="I1950" s="22">
        <v>0</v>
      </c>
      <c r="J1950" s="22">
        <v>0</v>
      </c>
      <c r="K1950" s="12" t="s">
        <v>457</v>
      </c>
      <c r="T1950" s="12" t="s">
        <v>3163</v>
      </c>
    </row>
    <row r="1951" spans="5:20" ht="12.95" customHeight="1" x14ac:dyDescent="0.2">
      <c r="E1951" s="5" t="s">
        <v>392</v>
      </c>
      <c r="G1951" s="5" t="s">
        <v>1667</v>
      </c>
      <c r="H1951" s="9" t="s">
        <v>1668</v>
      </c>
      <c r="I1951" s="22">
        <v>0</v>
      </c>
      <c r="J1951" s="22">
        <v>0</v>
      </c>
      <c r="K1951" s="12" t="s">
        <v>458</v>
      </c>
      <c r="T1951" s="12" t="s">
        <v>3164</v>
      </c>
    </row>
    <row r="1952" spans="5:20" ht="12.95" customHeight="1" x14ac:dyDescent="0.2">
      <c r="E1952" s="5" t="s">
        <v>392</v>
      </c>
      <c r="G1952" s="3" t="s">
        <v>1670</v>
      </c>
      <c r="H1952" s="10" t="s">
        <v>1671</v>
      </c>
      <c r="I1952" s="23">
        <f>+I1941+SUM(I1943:I1951)</f>
        <v>0</v>
      </c>
      <c r="J1952" s="23">
        <f>+J1941+SUM(J1943:J1951)</f>
        <v>0</v>
      </c>
      <c r="K1952" s="13" t="s">
        <v>459</v>
      </c>
      <c r="T1952" s="12" t="s">
        <v>3165</v>
      </c>
    </row>
    <row r="1953" spans="4:20" ht="12.95" customHeight="1" x14ac:dyDescent="0.2">
      <c r="D1953" s="5" t="s">
        <v>460</v>
      </c>
      <c r="E1953" s="5" t="s">
        <v>461</v>
      </c>
      <c r="F1953" s="18"/>
      <c r="G1953" s="7" t="s">
        <v>4652</v>
      </c>
      <c r="H1953" s="8" t="s">
        <v>4653</v>
      </c>
      <c r="I1953" s="21"/>
      <c r="J1953" s="21"/>
      <c r="K1953" s="12" t="s">
        <v>462</v>
      </c>
      <c r="T1953" s="12" t="s">
        <v>1487</v>
      </c>
    </row>
    <row r="1954" spans="4:20" ht="12.95" customHeight="1" x14ac:dyDescent="0.2">
      <c r="E1954" s="5" t="s">
        <v>461</v>
      </c>
      <c r="G1954" s="5" t="s">
        <v>4655</v>
      </c>
      <c r="H1954" s="9" t="s">
        <v>4656</v>
      </c>
      <c r="I1954" s="22">
        <v>0</v>
      </c>
      <c r="J1954" s="22">
        <v>0</v>
      </c>
      <c r="K1954" s="12" t="s">
        <v>463</v>
      </c>
      <c r="T1954" s="12" t="s">
        <v>1488</v>
      </c>
    </row>
    <row r="1955" spans="4:20" ht="12.95" customHeight="1" x14ac:dyDescent="0.2">
      <c r="E1955" s="5" t="s">
        <v>461</v>
      </c>
      <c r="G1955" s="5" t="s">
        <v>4658</v>
      </c>
      <c r="H1955" s="9" t="s">
        <v>4659</v>
      </c>
      <c r="I1955" s="22">
        <v>0</v>
      </c>
      <c r="J1955" s="22">
        <v>0</v>
      </c>
      <c r="K1955" s="12" t="s">
        <v>464</v>
      </c>
      <c r="T1955" s="12" t="s">
        <v>1489</v>
      </c>
    </row>
    <row r="1956" spans="4:20" ht="12.95" customHeight="1" x14ac:dyDescent="0.2">
      <c r="E1956" s="5" t="s">
        <v>461</v>
      </c>
      <c r="G1956" s="5" t="s">
        <v>4661</v>
      </c>
      <c r="H1956" s="9" t="s">
        <v>4662</v>
      </c>
      <c r="I1956" s="22">
        <v>0</v>
      </c>
      <c r="J1956" s="22">
        <v>0</v>
      </c>
      <c r="K1956" s="12" t="s">
        <v>465</v>
      </c>
      <c r="T1956" s="12" t="s">
        <v>1490</v>
      </c>
    </row>
    <row r="1957" spans="4:20" ht="12.95" customHeight="1" x14ac:dyDescent="0.2">
      <c r="E1957" s="5" t="s">
        <v>461</v>
      </c>
      <c r="G1957" s="5" t="s">
        <v>4664</v>
      </c>
      <c r="H1957" s="9" t="s">
        <v>4665</v>
      </c>
      <c r="I1957" s="22">
        <v>0</v>
      </c>
      <c r="J1957" s="22">
        <v>0</v>
      </c>
      <c r="K1957" s="12" t="s">
        <v>466</v>
      </c>
      <c r="T1957" s="12" t="s">
        <v>1491</v>
      </c>
    </row>
    <row r="1958" spans="4:20" ht="12.95" customHeight="1" x14ac:dyDescent="0.2">
      <c r="E1958" s="5" t="s">
        <v>461</v>
      </c>
      <c r="G1958" s="5" t="s">
        <v>4667</v>
      </c>
      <c r="H1958" s="9" t="s">
        <v>4668</v>
      </c>
      <c r="I1958" s="22">
        <v>0</v>
      </c>
      <c r="J1958" s="22">
        <v>0</v>
      </c>
      <c r="K1958" s="12" t="s">
        <v>467</v>
      </c>
      <c r="T1958" s="12" t="s">
        <v>1492</v>
      </c>
    </row>
    <row r="1959" spans="4:20" ht="12.95" customHeight="1" x14ac:dyDescent="0.2">
      <c r="E1959" s="5" t="s">
        <v>461</v>
      </c>
      <c r="G1959" s="5" t="s">
        <v>4670</v>
      </c>
      <c r="H1959" s="9" t="s">
        <v>4671</v>
      </c>
      <c r="I1959" s="22">
        <v>0</v>
      </c>
      <c r="J1959" s="22">
        <v>0</v>
      </c>
      <c r="K1959" s="12" t="s">
        <v>468</v>
      </c>
      <c r="T1959" s="12" t="s">
        <v>1493</v>
      </c>
    </row>
    <row r="1960" spans="4:20" ht="12.95" customHeight="1" x14ac:dyDescent="0.2">
      <c r="E1960" s="5" t="s">
        <v>461</v>
      </c>
      <c r="G1960" s="5" t="s">
        <v>4673</v>
      </c>
      <c r="H1960" s="9" t="s">
        <v>4674</v>
      </c>
      <c r="I1960" s="22">
        <v>0</v>
      </c>
      <c r="J1960" s="22">
        <v>0</v>
      </c>
      <c r="K1960" s="12" t="s">
        <v>469</v>
      </c>
      <c r="T1960" s="12" t="s">
        <v>1494</v>
      </c>
    </row>
    <row r="1961" spans="4:20" ht="12.95" customHeight="1" x14ac:dyDescent="0.2">
      <c r="E1961" s="5" t="s">
        <v>461</v>
      </c>
      <c r="G1961" s="5" t="s">
        <v>4676</v>
      </c>
      <c r="H1961" s="9" t="s">
        <v>4677</v>
      </c>
      <c r="I1961" s="22">
        <v>0</v>
      </c>
      <c r="J1961" s="22">
        <v>0</v>
      </c>
      <c r="K1961" s="12" t="s">
        <v>470</v>
      </c>
      <c r="T1961" s="12" t="s">
        <v>1495</v>
      </c>
    </row>
    <row r="1962" spans="4:20" ht="12.95" customHeight="1" x14ac:dyDescent="0.2">
      <c r="E1962" s="5" t="s">
        <v>461</v>
      </c>
      <c r="G1962" s="5" t="s">
        <v>4679</v>
      </c>
      <c r="H1962" s="9" t="s">
        <v>4680</v>
      </c>
      <c r="I1962" s="22">
        <v>0</v>
      </c>
      <c r="J1962" s="22">
        <v>0</v>
      </c>
      <c r="K1962" s="12" t="s">
        <v>471</v>
      </c>
      <c r="T1962" s="12" t="s">
        <v>1496</v>
      </c>
    </row>
    <row r="1963" spans="4:20" ht="12.95" customHeight="1" x14ac:dyDescent="0.2">
      <c r="E1963" s="5" t="s">
        <v>461</v>
      </c>
      <c r="G1963" s="5" t="s">
        <v>4682</v>
      </c>
      <c r="H1963" s="9" t="s">
        <v>4683</v>
      </c>
      <c r="I1963" s="22">
        <v>0</v>
      </c>
      <c r="J1963" s="22">
        <v>0</v>
      </c>
      <c r="K1963" s="12" t="s">
        <v>472</v>
      </c>
      <c r="T1963" s="12" t="s">
        <v>1497</v>
      </c>
    </row>
    <row r="1964" spans="4:20" ht="12.95" customHeight="1" x14ac:dyDescent="0.2">
      <c r="E1964" s="5" t="s">
        <v>461</v>
      </c>
      <c r="G1964" s="5" t="s">
        <v>4685</v>
      </c>
      <c r="H1964" s="9" t="s">
        <v>4686</v>
      </c>
      <c r="I1964" s="22">
        <v>0</v>
      </c>
      <c r="J1964" s="22">
        <v>0</v>
      </c>
      <c r="K1964" s="12" t="s">
        <v>473</v>
      </c>
      <c r="T1964" s="12" t="s">
        <v>1498</v>
      </c>
    </row>
    <row r="1965" spans="4:20" ht="12.95" customHeight="1" x14ac:dyDescent="0.2">
      <c r="E1965" s="5" t="s">
        <v>461</v>
      </c>
      <c r="G1965" s="5" t="s">
        <v>4688</v>
      </c>
      <c r="H1965" s="9" t="s">
        <v>4689</v>
      </c>
      <c r="I1965" s="22">
        <v>0</v>
      </c>
      <c r="J1965" s="22">
        <v>0</v>
      </c>
      <c r="K1965" s="12" t="s">
        <v>474</v>
      </c>
      <c r="T1965" s="12" t="s">
        <v>1499</v>
      </c>
    </row>
    <row r="1966" spans="4:20" ht="12.95" customHeight="1" x14ac:dyDescent="0.2">
      <c r="E1966" s="5" t="s">
        <v>461</v>
      </c>
      <c r="G1966" s="5" t="s">
        <v>4691</v>
      </c>
      <c r="H1966" s="9" t="s">
        <v>4692</v>
      </c>
      <c r="I1966" s="22">
        <v>0</v>
      </c>
      <c r="J1966" s="22">
        <v>0</v>
      </c>
      <c r="K1966" s="12" t="s">
        <v>475</v>
      </c>
      <c r="T1966" s="12" t="s">
        <v>1500</v>
      </c>
    </row>
    <row r="1967" spans="4:20" ht="12.95" customHeight="1" x14ac:dyDescent="0.2">
      <c r="E1967" s="5" t="s">
        <v>461</v>
      </c>
      <c r="G1967" s="5" t="s">
        <v>4694</v>
      </c>
      <c r="H1967" s="9" t="s">
        <v>4695</v>
      </c>
      <c r="I1967" s="22">
        <v>0</v>
      </c>
      <c r="J1967" s="22">
        <v>0</v>
      </c>
      <c r="K1967" s="12" t="s">
        <v>476</v>
      </c>
      <c r="T1967" s="12" t="s">
        <v>1501</v>
      </c>
    </row>
    <row r="1968" spans="4:20" ht="12.95" customHeight="1" x14ac:dyDescent="0.2">
      <c r="E1968" s="5" t="s">
        <v>461</v>
      </c>
      <c r="G1968" s="3" t="s">
        <v>4697</v>
      </c>
      <c r="H1968" s="10" t="s">
        <v>4698</v>
      </c>
      <c r="I1968" s="23">
        <f>SUM(I1954:I1967)</f>
        <v>0</v>
      </c>
      <c r="J1968" s="23">
        <f>SUM(J1954:J1967)</f>
        <v>0</v>
      </c>
      <c r="K1968" s="13" t="s">
        <v>477</v>
      </c>
      <c r="T1968" s="12" t="s">
        <v>1502</v>
      </c>
    </row>
    <row r="1969" spans="5:20" ht="12.95" customHeight="1" x14ac:dyDescent="0.2">
      <c r="E1969" s="5" t="s">
        <v>461</v>
      </c>
      <c r="G1969" s="5" t="s">
        <v>4700</v>
      </c>
      <c r="H1969" s="9" t="s">
        <v>4701</v>
      </c>
      <c r="I1969" s="22">
        <v>0</v>
      </c>
      <c r="J1969" s="22">
        <v>0</v>
      </c>
      <c r="K1969" s="12" t="s">
        <v>478</v>
      </c>
      <c r="T1969" s="12" t="s">
        <v>1503</v>
      </c>
    </row>
    <row r="1970" spans="5:20" ht="12.95" customHeight="1" x14ac:dyDescent="0.2">
      <c r="E1970" s="5" t="s">
        <v>461</v>
      </c>
      <c r="G1970" s="3" t="s">
        <v>4703</v>
      </c>
      <c r="H1970" s="10" t="s">
        <v>4704</v>
      </c>
      <c r="I1970" s="23">
        <f>+I1968-(I1969*$I$1)</f>
        <v>0</v>
      </c>
      <c r="J1970" s="23">
        <f>+J1968-(J1969*$I$1)</f>
        <v>0</v>
      </c>
      <c r="K1970" s="13" t="s">
        <v>479</v>
      </c>
      <c r="T1970" s="12" t="s">
        <v>1504</v>
      </c>
    </row>
    <row r="1971" spans="5:20" ht="12.95" customHeight="1" x14ac:dyDescent="0.2">
      <c r="E1971" s="5" t="s">
        <v>461</v>
      </c>
      <c r="G1971" s="7" t="s">
        <v>4706</v>
      </c>
      <c r="H1971" s="8" t="s">
        <v>4707</v>
      </c>
      <c r="I1971" s="21"/>
      <c r="J1971" s="21"/>
      <c r="K1971" s="12" t="s">
        <v>480</v>
      </c>
      <c r="T1971" s="12" t="s">
        <v>1505</v>
      </c>
    </row>
    <row r="1972" spans="5:20" ht="12.95" customHeight="1" x14ac:dyDescent="0.2">
      <c r="E1972" s="5" t="s">
        <v>461</v>
      </c>
      <c r="G1972" s="5" t="s">
        <v>4709</v>
      </c>
      <c r="H1972" s="9" t="s">
        <v>4710</v>
      </c>
      <c r="I1972" s="22">
        <v>0</v>
      </c>
      <c r="J1972" s="22">
        <v>0</v>
      </c>
      <c r="K1972" s="12" t="s">
        <v>481</v>
      </c>
      <c r="T1972" s="12" t="s">
        <v>1506</v>
      </c>
    </row>
    <row r="1973" spans="5:20" ht="12.95" customHeight="1" x14ac:dyDescent="0.2">
      <c r="E1973" s="5" t="s">
        <v>461</v>
      </c>
      <c r="G1973" s="5" t="s">
        <v>4712</v>
      </c>
      <c r="H1973" s="9" t="s">
        <v>1533</v>
      </c>
      <c r="I1973" s="22">
        <v>0</v>
      </c>
      <c r="J1973" s="22">
        <v>0</v>
      </c>
      <c r="K1973" s="12" t="s">
        <v>482</v>
      </c>
      <c r="T1973" s="12" t="s">
        <v>1507</v>
      </c>
    </row>
    <row r="1974" spans="5:20" ht="12.95" customHeight="1" x14ac:dyDescent="0.2">
      <c r="E1974" s="5" t="s">
        <v>461</v>
      </c>
      <c r="G1974" s="5" t="s">
        <v>1535</v>
      </c>
      <c r="H1974" s="9" t="s">
        <v>1536</v>
      </c>
      <c r="I1974" s="22">
        <v>0</v>
      </c>
      <c r="J1974" s="22">
        <v>0</v>
      </c>
      <c r="K1974" s="12" t="s">
        <v>483</v>
      </c>
      <c r="T1974" s="12" t="s">
        <v>1508</v>
      </c>
    </row>
    <row r="1975" spans="5:20" ht="12.95" customHeight="1" x14ac:dyDescent="0.2">
      <c r="E1975" s="5" t="s">
        <v>461</v>
      </c>
      <c r="G1975" s="3" t="s">
        <v>1538</v>
      </c>
      <c r="H1975" s="10" t="s">
        <v>1539</v>
      </c>
      <c r="I1975" s="23">
        <f>SUM(I1972:I1974)</f>
        <v>0</v>
      </c>
      <c r="J1975" s="23">
        <f>SUM(J1972:J1974)</f>
        <v>0</v>
      </c>
      <c r="K1975" s="13" t="s">
        <v>484</v>
      </c>
      <c r="T1975" s="12" t="s">
        <v>1509</v>
      </c>
    </row>
    <row r="1976" spans="5:20" ht="12.95" customHeight="1" x14ac:dyDescent="0.2">
      <c r="E1976" s="5" t="s">
        <v>461</v>
      </c>
      <c r="G1976" s="3" t="s">
        <v>1541</v>
      </c>
      <c r="H1976" s="10" t="s">
        <v>1542</v>
      </c>
      <c r="I1976" s="23">
        <f>+I1970+I1975</f>
        <v>0</v>
      </c>
      <c r="J1976" s="23">
        <f>+J1970+J1975</f>
        <v>0</v>
      </c>
      <c r="K1976" s="13" t="s">
        <v>485</v>
      </c>
      <c r="T1976" s="12" t="s">
        <v>1510</v>
      </c>
    </row>
    <row r="1977" spans="5:20" ht="12.95" customHeight="1" x14ac:dyDescent="0.2">
      <c r="E1977" s="5" t="s">
        <v>461</v>
      </c>
      <c r="G1977" s="7" t="s">
        <v>1544</v>
      </c>
      <c r="H1977" s="8" t="s">
        <v>1545</v>
      </c>
      <c r="I1977" s="21"/>
      <c r="J1977" s="21"/>
      <c r="K1977" s="12" t="s">
        <v>486</v>
      </c>
      <c r="T1977" s="12" t="s">
        <v>1511</v>
      </c>
    </row>
    <row r="1978" spans="5:20" ht="12.95" customHeight="1" x14ac:dyDescent="0.2">
      <c r="E1978" s="5" t="s">
        <v>461</v>
      </c>
      <c r="G1978" s="5" t="s">
        <v>1547</v>
      </c>
      <c r="H1978" s="9" t="s">
        <v>1548</v>
      </c>
      <c r="I1978" s="22">
        <v>0</v>
      </c>
      <c r="J1978" s="22">
        <v>0</v>
      </c>
      <c r="K1978" s="12" t="s">
        <v>487</v>
      </c>
      <c r="T1978" s="12" t="s">
        <v>1512</v>
      </c>
    </row>
    <row r="1979" spans="5:20" ht="12.95" customHeight="1" x14ac:dyDescent="0.2">
      <c r="E1979" s="5" t="s">
        <v>461</v>
      </c>
      <c r="G1979" s="5" t="s">
        <v>1550</v>
      </c>
      <c r="H1979" s="9" t="s">
        <v>1551</v>
      </c>
      <c r="I1979" s="22">
        <v>0</v>
      </c>
      <c r="J1979" s="22">
        <v>0</v>
      </c>
      <c r="K1979" s="12" t="s">
        <v>488</v>
      </c>
      <c r="T1979" s="12" t="s">
        <v>1513</v>
      </c>
    </row>
    <row r="1980" spans="5:20" ht="12.95" customHeight="1" x14ac:dyDescent="0.2">
      <c r="E1980" s="5" t="s">
        <v>461</v>
      </c>
      <c r="G1980" s="5" t="s">
        <v>1553</v>
      </c>
      <c r="H1980" s="9" t="s">
        <v>1554</v>
      </c>
      <c r="I1980" s="22">
        <v>0</v>
      </c>
      <c r="J1980" s="22">
        <v>0</v>
      </c>
      <c r="K1980" s="12" t="s">
        <v>489</v>
      </c>
      <c r="T1980" s="12" t="s">
        <v>1514</v>
      </c>
    </row>
    <row r="1981" spans="5:20" ht="12.95" customHeight="1" x14ac:dyDescent="0.2">
      <c r="E1981" s="5" t="s">
        <v>461</v>
      </c>
      <c r="G1981" s="5" t="s">
        <v>1556</v>
      </c>
      <c r="H1981" s="9" t="s">
        <v>1557</v>
      </c>
      <c r="I1981" s="22">
        <v>0</v>
      </c>
      <c r="J1981" s="22">
        <v>0</v>
      </c>
      <c r="K1981" s="12" t="s">
        <v>490</v>
      </c>
      <c r="T1981" s="12" t="s">
        <v>1515</v>
      </c>
    </row>
    <row r="1982" spans="5:20" ht="12.95" customHeight="1" x14ac:dyDescent="0.2">
      <c r="E1982" s="5" t="s">
        <v>461</v>
      </c>
      <c r="G1982" s="5" t="s">
        <v>1559</v>
      </c>
      <c r="H1982" s="9" t="s">
        <v>1560</v>
      </c>
      <c r="I1982" s="22">
        <v>0</v>
      </c>
      <c r="J1982" s="22">
        <v>0</v>
      </c>
      <c r="K1982" s="12" t="s">
        <v>491</v>
      </c>
      <c r="T1982" s="12" t="s">
        <v>1516</v>
      </c>
    </row>
    <row r="1983" spans="5:20" ht="12.95" customHeight="1" x14ac:dyDescent="0.2">
      <c r="E1983" s="5" t="s">
        <v>461</v>
      </c>
      <c r="G1983" s="5" t="s">
        <v>1562</v>
      </c>
      <c r="H1983" s="9" t="s">
        <v>1563</v>
      </c>
      <c r="I1983" s="22">
        <v>0</v>
      </c>
      <c r="J1983" s="22">
        <v>0</v>
      </c>
      <c r="K1983" s="12" t="s">
        <v>492</v>
      </c>
      <c r="T1983" s="12" t="s">
        <v>1517</v>
      </c>
    </row>
    <row r="1984" spans="5:20" ht="12.95" customHeight="1" x14ac:dyDescent="0.2">
      <c r="E1984" s="5" t="s">
        <v>461</v>
      </c>
      <c r="G1984" s="5" t="s">
        <v>1565</v>
      </c>
      <c r="H1984" s="9" t="s">
        <v>1566</v>
      </c>
      <c r="I1984" s="22">
        <v>0</v>
      </c>
      <c r="J1984" s="22">
        <v>0</v>
      </c>
      <c r="K1984" s="12" t="s">
        <v>493</v>
      </c>
      <c r="T1984" s="12" t="s">
        <v>1518</v>
      </c>
    </row>
    <row r="1985" spans="5:20" ht="12.95" customHeight="1" x14ac:dyDescent="0.2">
      <c r="E1985" s="5" t="s">
        <v>461</v>
      </c>
      <c r="G1985" s="5" t="s">
        <v>1568</v>
      </c>
      <c r="H1985" s="9" t="s">
        <v>1569</v>
      </c>
      <c r="I1985" s="22">
        <v>0</v>
      </c>
      <c r="J1985" s="22">
        <v>0</v>
      </c>
      <c r="K1985" s="12" t="s">
        <v>494</v>
      </c>
      <c r="T1985" s="12" t="s">
        <v>1519</v>
      </c>
    </row>
    <row r="1986" spans="5:20" ht="12.95" customHeight="1" x14ac:dyDescent="0.2">
      <c r="E1986" s="5" t="s">
        <v>461</v>
      </c>
      <c r="G1986" s="5" t="s">
        <v>1571</v>
      </c>
      <c r="H1986" s="9" t="s">
        <v>1572</v>
      </c>
      <c r="I1986" s="22">
        <v>0</v>
      </c>
      <c r="J1986" s="22">
        <v>0</v>
      </c>
      <c r="K1986" s="12" t="s">
        <v>495</v>
      </c>
      <c r="T1986" s="12" t="s">
        <v>1520</v>
      </c>
    </row>
    <row r="1987" spans="5:20" ht="12.95" customHeight="1" x14ac:dyDescent="0.2">
      <c r="E1987" s="5" t="s">
        <v>461</v>
      </c>
      <c r="G1987" s="5" t="s">
        <v>1574</v>
      </c>
      <c r="H1987" s="9" t="s">
        <v>1575</v>
      </c>
      <c r="I1987" s="22">
        <v>0</v>
      </c>
      <c r="J1987" s="22">
        <v>0</v>
      </c>
      <c r="K1987" s="12" t="s">
        <v>496</v>
      </c>
      <c r="T1987" s="12" t="s">
        <v>1521</v>
      </c>
    </row>
    <row r="1988" spans="5:20" ht="12.95" customHeight="1" x14ac:dyDescent="0.2">
      <c r="E1988" s="5" t="s">
        <v>461</v>
      </c>
      <c r="G1988" s="5" t="s">
        <v>1577</v>
      </c>
      <c r="H1988" s="9" t="s">
        <v>1578</v>
      </c>
      <c r="I1988" s="22">
        <v>0</v>
      </c>
      <c r="J1988" s="22">
        <v>0</v>
      </c>
      <c r="K1988" s="12" t="s">
        <v>497</v>
      </c>
      <c r="T1988" s="12" t="s">
        <v>1522</v>
      </c>
    </row>
    <row r="1989" spans="5:20" ht="12.95" customHeight="1" x14ac:dyDescent="0.2">
      <c r="E1989" s="5" t="s">
        <v>461</v>
      </c>
      <c r="G1989" s="5" t="s">
        <v>1580</v>
      </c>
      <c r="H1989" s="9" t="s">
        <v>1581</v>
      </c>
      <c r="I1989" s="22">
        <v>0</v>
      </c>
      <c r="J1989" s="22">
        <v>0</v>
      </c>
      <c r="K1989" s="12" t="s">
        <v>498</v>
      </c>
      <c r="T1989" s="12" t="s">
        <v>1523</v>
      </c>
    </row>
    <row r="1990" spans="5:20" ht="12.95" customHeight="1" x14ac:dyDescent="0.2">
      <c r="E1990" s="5" t="s">
        <v>461</v>
      </c>
      <c r="G1990" s="5" t="s">
        <v>1583</v>
      </c>
      <c r="H1990" s="9" t="s">
        <v>1584</v>
      </c>
      <c r="I1990" s="22">
        <v>0</v>
      </c>
      <c r="J1990" s="22">
        <v>0</v>
      </c>
      <c r="K1990" s="12" t="s">
        <v>499</v>
      </c>
      <c r="T1990" s="12" t="s">
        <v>1524</v>
      </c>
    </row>
    <row r="1991" spans="5:20" ht="12.95" customHeight="1" x14ac:dyDescent="0.2">
      <c r="E1991" s="5" t="s">
        <v>461</v>
      </c>
      <c r="G1991" s="5" t="s">
        <v>1586</v>
      </c>
      <c r="H1991" s="9" t="s">
        <v>1587</v>
      </c>
      <c r="I1991" s="22">
        <v>0</v>
      </c>
      <c r="J1991" s="22">
        <v>0</v>
      </c>
      <c r="K1991" s="12" t="s">
        <v>500</v>
      </c>
      <c r="T1991" s="12" t="s">
        <v>1525</v>
      </c>
    </row>
    <row r="1992" spans="5:20" ht="12.95" customHeight="1" x14ac:dyDescent="0.2">
      <c r="E1992" s="5" t="s">
        <v>461</v>
      </c>
      <c r="G1992" s="5" t="s">
        <v>1589</v>
      </c>
      <c r="H1992" s="9" t="s">
        <v>1590</v>
      </c>
      <c r="I1992" s="22">
        <v>0</v>
      </c>
      <c r="J1992" s="22">
        <v>0</v>
      </c>
      <c r="K1992" s="12" t="s">
        <v>501</v>
      </c>
      <c r="T1992" s="12" t="s">
        <v>1526</v>
      </c>
    </row>
    <row r="1993" spans="5:20" ht="12.95" customHeight="1" x14ac:dyDescent="0.2">
      <c r="E1993" s="5" t="s">
        <v>461</v>
      </c>
      <c r="G1993" s="5" t="s">
        <v>1592</v>
      </c>
      <c r="H1993" s="9" t="s">
        <v>1593</v>
      </c>
      <c r="I1993" s="22">
        <v>0</v>
      </c>
      <c r="J1993" s="22">
        <v>0</v>
      </c>
      <c r="K1993" s="12" t="s">
        <v>502</v>
      </c>
      <c r="T1993" s="12" t="s">
        <v>1527</v>
      </c>
    </row>
    <row r="1994" spans="5:20" ht="12.95" customHeight="1" x14ac:dyDescent="0.2">
      <c r="E1994" s="5" t="s">
        <v>461</v>
      </c>
      <c r="G1994" s="5" t="s">
        <v>1595</v>
      </c>
      <c r="H1994" s="9" t="s">
        <v>1596</v>
      </c>
      <c r="I1994" s="22">
        <v>0</v>
      </c>
      <c r="J1994" s="22">
        <v>0</v>
      </c>
      <c r="K1994" s="12" t="s">
        <v>503</v>
      </c>
      <c r="T1994" s="12" t="s">
        <v>1528</v>
      </c>
    </row>
    <row r="1995" spans="5:20" ht="12.95" customHeight="1" x14ac:dyDescent="0.2">
      <c r="E1995" s="5" t="s">
        <v>461</v>
      </c>
      <c r="G1995" s="3" t="s">
        <v>1598</v>
      </c>
      <c r="H1995" s="10" t="s">
        <v>1599</v>
      </c>
      <c r="I1995" s="23">
        <f>SUM(I1978:I1994)</f>
        <v>0</v>
      </c>
      <c r="J1995" s="23">
        <f>SUM(J1978:J1994)</f>
        <v>0</v>
      </c>
      <c r="K1995" s="13" t="s">
        <v>504</v>
      </c>
      <c r="T1995" s="12" t="s">
        <v>1529</v>
      </c>
    </row>
    <row r="1996" spans="5:20" ht="12.95" customHeight="1" x14ac:dyDescent="0.2">
      <c r="E1996" s="5" t="s">
        <v>461</v>
      </c>
      <c r="G1996" s="7" t="s">
        <v>1601</v>
      </c>
      <c r="H1996" s="8" t="s">
        <v>1602</v>
      </c>
      <c r="I1996" s="21"/>
      <c r="J1996" s="21"/>
      <c r="K1996" s="12" t="s">
        <v>505</v>
      </c>
      <c r="T1996" s="12" t="s">
        <v>1530</v>
      </c>
    </row>
    <row r="1997" spans="5:20" ht="12.95" customHeight="1" x14ac:dyDescent="0.2">
      <c r="E1997" s="5" t="s">
        <v>461</v>
      </c>
      <c r="G1997" s="5" t="s">
        <v>1604</v>
      </c>
      <c r="H1997" s="9" t="s">
        <v>1605</v>
      </c>
      <c r="I1997" s="22">
        <v>0</v>
      </c>
      <c r="J1997" s="22">
        <v>0</v>
      </c>
      <c r="K1997" s="12" t="s">
        <v>506</v>
      </c>
      <c r="T1997" s="12" t="s">
        <v>1531</v>
      </c>
    </row>
    <row r="1998" spans="5:20" ht="12.95" customHeight="1" x14ac:dyDescent="0.2">
      <c r="E1998" s="5" t="s">
        <v>461</v>
      </c>
      <c r="G1998" s="5" t="s">
        <v>1607</v>
      </c>
      <c r="H1998" s="9" t="s">
        <v>1608</v>
      </c>
      <c r="I1998" s="22">
        <v>0</v>
      </c>
      <c r="J1998" s="22">
        <v>0</v>
      </c>
      <c r="K1998" s="12" t="s">
        <v>507</v>
      </c>
      <c r="T1998" s="12" t="s">
        <v>1532</v>
      </c>
    </row>
    <row r="1999" spans="5:20" ht="12.95" customHeight="1" x14ac:dyDescent="0.2">
      <c r="E1999" s="5" t="s">
        <v>461</v>
      </c>
      <c r="G1999" s="5" t="s">
        <v>1610</v>
      </c>
      <c r="H1999" s="9" t="s">
        <v>1611</v>
      </c>
      <c r="I1999" s="22">
        <v>0</v>
      </c>
      <c r="J1999" s="22">
        <v>0</v>
      </c>
      <c r="K1999" s="12" t="s">
        <v>508</v>
      </c>
      <c r="T1999" s="12" t="s">
        <v>3145</v>
      </c>
    </row>
    <row r="2000" spans="5:20" ht="12.95" customHeight="1" x14ac:dyDescent="0.2">
      <c r="E2000" s="5" t="s">
        <v>461</v>
      </c>
      <c r="G2000" s="3" t="s">
        <v>1613</v>
      </c>
      <c r="H2000" s="10" t="s">
        <v>1614</v>
      </c>
      <c r="I2000" s="23">
        <f>SUM(I1997:I1999)</f>
        <v>0</v>
      </c>
      <c r="J2000" s="23">
        <f>SUM(J1997:J1999)</f>
        <v>0</v>
      </c>
      <c r="K2000" s="13" t="s">
        <v>509</v>
      </c>
      <c r="T2000" s="12" t="s">
        <v>3146</v>
      </c>
    </row>
    <row r="2001" spans="5:20" ht="12.95" customHeight="1" x14ac:dyDescent="0.2">
      <c r="E2001" s="5" t="s">
        <v>461</v>
      </c>
      <c r="G2001" s="3" t="s">
        <v>1616</v>
      </c>
      <c r="H2001" s="10" t="s">
        <v>1617</v>
      </c>
      <c r="I2001" s="23">
        <f>+I1995+I2000</f>
        <v>0</v>
      </c>
      <c r="J2001" s="23">
        <f>+J1995+J2000</f>
        <v>0</v>
      </c>
      <c r="K2001" s="13" t="s">
        <v>510</v>
      </c>
      <c r="T2001" s="12" t="s">
        <v>3147</v>
      </c>
    </row>
    <row r="2002" spans="5:20" ht="12.95" customHeight="1" x14ac:dyDescent="0.2">
      <c r="E2002" s="5" t="s">
        <v>461</v>
      </c>
      <c r="G2002" s="7" t="s">
        <v>1619</v>
      </c>
      <c r="H2002" s="8" t="s">
        <v>1620</v>
      </c>
      <c r="I2002" s="21"/>
      <c r="J2002" s="21"/>
      <c r="K2002" s="12" t="s">
        <v>511</v>
      </c>
      <c r="T2002" s="12" t="s">
        <v>3148</v>
      </c>
    </row>
    <row r="2003" spans="5:20" ht="12.95" customHeight="1" x14ac:dyDescent="0.2">
      <c r="E2003" s="5" t="s">
        <v>461</v>
      </c>
      <c r="G2003" s="3" t="s">
        <v>1622</v>
      </c>
      <c r="H2003" s="10" t="s">
        <v>1623</v>
      </c>
      <c r="I2003" s="23">
        <f>+I1976-(I2001*$I$1)</f>
        <v>0</v>
      </c>
      <c r="J2003" s="23">
        <f>+J1976-(J2001*$I$1)</f>
        <v>0</v>
      </c>
      <c r="K2003" s="13" t="s">
        <v>512</v>
      </c>
      <c r="T2003" s="12" t="s">
        <v>3149</v>
      </c>
    </row>
    <row r="2004" spans="5:20" ht="12.95" customHeight="1" x14ac:dyDescent="0.2">
      <c r="E2004" s="5" t="s">
        <v>461</v>
      </c>
      <c r="G2004" s="5" t="s">
        <v>1625</v>
      </c>
      <c r="H2004" s="9" t="s">
        <v>1626</v>
      </c>
      <c r="I2004" s="22">
        <v>0</v>
      </c>
      <c r="J2004" s="22">
        <v>0</v>
      </c>
      <c r="K2004" s="12" t="s">
        <v>513</v>
      </c>
      <c r="T2004" s="12" t="s">
        <v>3150</v>
      </c>
    </row>
    <row r="2005" spans="5:20" ht="12.95" customHeight="1" x14ac:dyDescent="0.2">
      <c r="E2005" s="5" t="s">
        <v>461</v>
      </c>
      <c r="G2005" s="3" t="s">
        <v>1628</v>
      </c>
      <c r="H2005" s="10" t="s">
        <v>1629</v>
      </c>
      <c r="I2005" s="23">
        <f>+I2003-(I2004*$I$1)</f>
        <v>0</v>
      </c>
      <c r="J2005" s="23">
        <f>+J2003-(J2004*$I$1)</f>
        <v>0</v>
      </c>
      <c r="K2005" s="13" t="s">
        <v>514</v>
      </c>
      <c r="T2005" s="12" t="s">
        <v>3151</v>
      </c>
    </row>
    <row r="2006" spans="5:20" ht="12.95" customHeight="1" x14ac:dyDescent="0.2">
      <c r="E2006" s="5" t="s">
        <v>461</v>
      </c>
      <c r="G2006" s="5" t="s">
        <v>1631</v>
      </c>
      <c r="H2006" s="9" t="s">
        <v>1632</v>
      </c>
      <c r="I2006" s="22">
        <v>0</v>
      </c>
      <c r="J2006" s="22">
        <v>0</v>
      </c>
      <c r="K2006" s="12" t="s">
        <v>515</v>
      </c>
      <c r="T2006" s="12" t="s">
        <v>3152</v>
      </c>
    </row>
    <row r="2007" spans="5:20" ht="12.95" customHeight="1" x14ac:dyDescent="0.2">
      <c r="E2007" s="5" t="s">
        <v>461</v>
      </c>
      <c r="G2007" s="5" t="s">
        <v>1634</v>
      </c>
      <c r="H2007" s="9" t="s">
        <v>1635</v>
      </c>
      <c r="I2007" s="22">
        <v>0</v>
      </c>
      <c r="J2007" s="22">
        <v>0</v>
      </c>
      <c r="K2007" s="12" t="s">
        <v>516</v>
      </c>
      <c r="T2007" s="12" t="s">
        <v>3153</v>
      </c>
    </row>
    <row r="2008" spans="5:20" ht="12.95" customHeight="1" x14ac:dyDescent="0.2">
      <c r="E2008" s="5" t="s">
        <v>461</v>
      </c>
      <c r="G2008" s="3" t="s">
        <v>1637</v>
      </c>
      <c r="H2008" s="10" t="s">
        <v>1638</v>
      </c>
      <c r="I2008" s="23">
        <f>SUM(I2005:I2007)</f>
        <v>0</v>
      </c>
      <c r="J2008" s="23">
        <f>SUM(J2005:J2007)</f>
        <v>0</v>
      </c>
      <c r="K2008" s="13" t="s">
        <v>517</v>
      </c>
      <c r="T2008" s="12" t="s">
        <v>3154</v>
      </c>
    </row>
    <row r="2009" spans="5:20" ht="12.95" customHeight="1" x14ac:dyDescent="0.2">
      <c r="E2009" s="5" t="s">
        <v>461</v>
      </c>
      <c r="G2009" s="7" t="s">
        <v>1640</v>
      </c>
      <c r="H2009" s="8" t="s">
        <v>1641</v>
      </c>
      <c r="I2009" s="21"/>
      <c r="J2009" s="21"/>
      <c r="K2009" s="12" t="s">
        <v>518</v>
      </c>
      <c r="T2009" s="12" t="s">
        <v>3155</v>
      </c>
    </row>
    <row r="2010" spans="5:20" ht="12.95" customHeight="1" x14ac:dyDescent="0.2">
      <c r="E2010" s="5" t="s">
        <v>461</v>
      </c>
      <c r="G2010" s="5" t="s">
        <v>1643</v>
      </c>
      <c r="H2010" s="9" t="s">
        <v>1644</v>
      </c>
      <c r="I2010" s="22">
        <v>0</v>
      </c>
      <c r="J2010" s="22">
        <v>0</v>
      </c>
      <c r="K2010" s="12" t="s">
        <v>519</v>
      </c>
      <c r="T2010" s="12" t="s">
        <v>3156</v>
      </c>
    </row>
    <row r="2011" spans="5:20" ht="12.95" customHeight="1" x14ac:dyDescent="0.2">
      <c r="E2011" s="5" t="s">
        <v>461</v>
      </c>
      <c r="G2011" s="5" t="s">
        <v>1646</v>
      </c>
      <c r="H2011" s="9" t="s">
        <v>1647</v>
      </c>
      <c r="I2011" s="22">
        <v>0</v>
      </c>
      <c r="J2011" s="22">
        <v>0</v>
      </c>
      <c r="K2011" s="12" t="s">
        <v>520</v>
      </c>
      <c r="T2011" s="12" t="s">
        <v>3157</v>
      </c>
    </row>
    <row r="2012" spans="5:20" ht="12.95" customHeight="1" x14ac:dyDescent="0.2">
      <c r="E2012" s="5" t="s">
        <v>461</v>
      </c>
      <c r="G2012" s="5" t="s">
        <v>1649</v>
      </c>
      <c r="H2012" s="9" t="s">
        <v>1650</v>
      </c>
      <c r="I2012" s="22">
        <v>0</v>
      </c>
      <c r="J2012" s="22">
        <v>0</v>
      </c>
      <c r="K2012" s="12" t="s">
        <v>521</v>
      </c>
      <c r="T2012" s="12" t="s">
        <v>3158</v>
      </c>
    </row>
    <row r="2013" spans="5:20" ht="12.95" customHeight="1" x14ac:dyDescent="0.2">
      <c r="E2013" s="5" t="s">
        <v>461</v>
      </c>
      <c r="G2013" s="5" t="s">
        <v>1652</v>
      </c>
      <c r="H2013" s="9" t="s">
        <v>1653</v>
      </c>
      <c r="I2013" s="22">
        <v>0</v>
      </c>
      <c r="J2013" s="22">
        <v>0</v>
      </c>
      <c r="K2013" s="12" t="s">
        <v>522</v>
      </c>
      <c r="T2013" s="12" t="s">
        <v>3159</v>
      </c>
    </row>
    <row r="2014" spans="5:20" ht="12.95" customHeight="1" x14ac:dyDescent="0.2">
      <c r="E2014" s="5" t="s">
        <v>461</v>
      </c>
      <c r="G2014" s="5" t="s">
        <v>1655</v>
      </c>
      <c r="H2014" s="9" t="s">
        <v>1656</v>
      </c>
      <c r="I2014" s="22">
        <v>0</v>
      </c>
      <c r="J2014" s="22">
        <v>0</v>
      </c>
      <c r="K2014" s="12" t="s">
        <v>523</v>
      </c>
      <c r="T2014" s="12" t="s">
        <v>3160</v>
      </c>
    </row>
    <row r="2015" spans="5:20" ht="12.95" customHeight="1" x14ac:dyDescent="0.2">
      <c r="E2015" s="5" t="s">
        <v>461</v>
      </c>
      <c r="G2015" s="5" t="s">
        <v>1658</v>
      </c>
      <c r="H2015" s="9" t="s">
        <v>1659</v>
      </c>
      <c r="I2015" s="22">
        <v>0</v>
      </c>
      <c r="J2015" s="22">
        <v>0</v>
      </c>
      <c r="K2015" s="12" t="s">
        <v>524</v>
      </c>
      <c r="T2015" s="12" t="s">
        <v>3161</v>
      </c>
    </row>
    <row r="2016" spans="5:20" ht="12.95" customHeight="1" x14ac:dyDescent="0.2">
      <c r="E2016" s="5" t="s">
        <v>461</v>
      </c>
      <c r="G2016" s="5" t="s">
        <v>1661</v>
      </c>
      <c r="H2016" s="9" t="s">
        <v>1662</v>
      </c>
      <c r="I2016" s="22">
        <v>0</v>
      </c>
      <c r="J2016" s="22">
        <v>0</v>
      </c>
      <c r="K2016" s="12" t="s">
        <v>525</v>
      </c>
      <c r="T2016" s="12" t="s">
        <v>3162</v>
      </c>
    </row>
    <row r="2017" spans="4:20" ht="12.95" customHeight="1" x14ac:dyDescent="0.2">
      <c r="E2017" s="5" t="s">
        <v>461</v>
      </c>
      <c r="G2017" s="5" t="s">
        <v>1664</v>
      </c>
      <c r="H2017" s="9" t="s">
        <v>1665</v>
      </c>
      <c r="I2017" s="22">
        <v>0</v>
      </c>
      <c r="J2017" s="22">
        <v>0</v>
      </c>
      <c r="K2017" s="12" t="s">
        <v>526</v>
      </c>
      <c r="T2017" s="12" t="s">
        <v>3163</v>
      </c>
    </row>
    <row r="2018" spans="4:20" ht="12.95" customHeight="1" x14ac:dyDescent="0.2">
      <c r="E2018" s="5" t="s">
        <v>461</v>
      </c>
      <c r="G2018" s="5" t="s">
        <v>1667</v>
      </c>
      <c r="H2018" s="9" t="s">
        <v>1668</v>
      </c>
      <c r="I2018" s="22">
        <v>0</v>
      </c>
      <c r="J2018" s="22">
        <v>0</v>
      </c>
      <c r="K2018" s="12" t="s">
        <v>527</v>
      </c>
      <c r="T2018" s="12" t="s">
        <v>3164</v>
      </c>
    </row>
    <row r="2019" spans="4:20" ht="12.95" customHeight="1" x14ac:dyDescent="0.2">
      <c r="E2019" s="5" t="s">
        <v>461</v>
      </c>
      <c r="G2019" s="3" t="s">
        <v>1670</v>
      </c>
      <c r="H2019" s="10" t="s">
        <v>1671</v>
      </c>
      <c r="I2019" s="23">
        <f>+I2008+SUM(I2010:I2018)</f>
        <v>0</v>
      </c>
      <c r="J2019" s="23">
        <f>+J2008+SUM(J2010:J2018)</f>
        <v>0</v>
      </c>
      <c r="K2019" s="13" t="s">
        <v>528</v>
      </c>
      <c r="T2019" s="12" t="s">
        <v>3165</v>
      </c>
    </row>
    <row r="2020" spans="4:20" ht="12.95" customHeight="1" x14ac:dyDescent="0.2">
      <c r="D2020" s="5" t="s">
        <v>529</v>
      </c>
      <c r="E2020" s="5" t="s">
        <v>530</v>
      </c>
      <c r="F2020" s="18" t="s">
        <v>5660</v>
      </c>
      <c r="G2020" s="7" t="s">
        <v>4652</v>
      </c>
      <c r="H2020" s="8" t="s">
        <v>4653</v>
      </c>
      <c r="I2020" s="21"/>
      <c r="J2020" s="21"/>
      <c r="K2020" s="12" t="s">
        <v>531</v>
      </c>
      <c r="T2020" s="12" t="s">
        <v>1487</v>
      </c>
    </row>
    <row r="2021" spans="4:20" ht="12.95" customHeight="1" x14ac:dyDescent="0.2">
      <c r="E2021" s="5" t="s">
        <v>530</v>
      </c>
      <c r="G2021" s="5" t="s">
        <v>4655</v>
      </c>
      <c r="H2021" s="9" t="s">
        <v>4656</v>
      </c>
      <c r="I2021" s="22">
        <v>0</v>
      </c>
      <c r="J2021" s="22">
        <v>0</v>
      </c>
      <c r="K2021" s="12" t="s">
        <v>532</v>
      </c>
      <c r="T2021" s="12" t="s">
        <v>1488</v>
      </c>
    </row>
    <row r="2022" spans="4:20" ht="12.95" customHeight="1" x14ac:dyDescent="0.2">
      <c r="E2022" s="5" t="s">
        <v>530</v>
      </c>
      <c r="G2022" s="5" t="s">
        <v>4658</v>
      </c>
      <c r="H2022" s="9" t="s">
        <v>4659</v>
      </c>
      <c r="I2022" s="22">
        <v>0</v>
      </c>
      <c r="J2022" s="22">
        <v>0</v>
      </c>
      <c r="K2022" s="12" t="s">
        <v>533</v>
      </c>
      <c r="T2022" s="12" t="s">
        <v>1489</v>
      </c>
    </row>
    <row r="2023" spans="4:20" ht="12.95" customHeight="1" x14ac:dyDescent="0.2">
      <c r="E2023" s="5" t="s">
        <v>530</v>
      </c>
      <c r="G2023" s="5" t="s">
        <v>4661</v>
      </c>
      <c r="H2023" s="9" t="s">
        <v>4662</v>
      </c>
      <c r="I2023" s="22">
        <v>0</v>
      </c>
      <c r="J2023" s="22">
        <v>0</v>
      </c>
      <c r="K2023" s="12" t="s">
        <v>534</v>
      </c>
      <c r="T2023" s="12" t="s">
        <v>1490</v>
      </c>
    </row>
    <row r="2024" spans="4:20" ht="12.95" customHeight="1" x14ac:dyDescent="0.2">
      <c r="E2024" s="5" t="s">
        <v>530</v>
      </c>
      <c r="G2024" s="5" t="s">
        <v>4664</v>
      </c>
      <c r="H2024" s="9" t="s">
        <v>4665</v>
      </c>
      <c r="I2024" s="22">
        <v>0</v>
      </c>
      <c r="J2024" s="22">
        <v>0</v>
      </c>
      <c r="K2024" s="12" t="s">
        <v>535</v>
      </c>
      <c r="T2024" s="12" t="s">
        <v>1491</v>
      </c>
    </row>
    <row r="2025" spans="4:20" ht="12.95" customHeight="1" x14ac:dyDescent="0.2">
      <c r="E2025" s="5" t="s">
        <v>530</v>
      </c>
      <c r="G2025" s="5" t="s">
        <v>4667</v>
      </c>
      <c r="H2025" s="9" t="s">
        <v>4668</v>
      </c>
      <c r="I2025" s="22">
        <v>0</v>
      </c>
      <c r="J2025" s="22">
        <v>0</v>
      </c>
      <c r="K2025" s="12" t="s">
        <v>536</v>
      </c>
      <c r="T2025" s="12" t="s">
        <v>1492</v>
      </c>
    </row>
    <row r="2026" spans="4:20" ht="12.95" customHeight="1" x14ac:dyDescent="0.2">
      <c r="E2026" s="5" t="s">
        <v>530</v>
      </c>
      <c r="G2026" s="5" t="s">
        <v>4670</v>
      </c>
      <c r="H2026" s="9" t="s">
        <v>4671</v>
      </c>
      <c r="I2026" s="22">
        <v>0</v>
      </c>
      <c r="J2026" s="22">
        <v>0</v>
      </c>
      <c r="K2026" s="12" t="s">
        <v>537</v>
      </c>
      <c r="T2026" s="12" t="s">
        <v>1493</v>
      </c>
    </row>
    <row r="2027" spans="4:20" ht="12.95" customHeight="1" x14ac:dyDescent="0.2">
      <c r="E2027" s="5" t="s">
        <v>530</v>
      </c>
      <c r="G2027" s="5" t="s">
        <v>4673</v>
      </c>
      <c r="H2027" s="9" t="s">
        <v>4674</v>
      </c>
      <c r="I2027" s="22">
        <v>0</v>
      </c>
      <c r="J2027" s="22">
        <v>0</v>
      </c>
      <c r="K2027" s="12" t="s">
        <v>538</v>
      </c>
      <c r="T2027" s="12" t="s">
        <v>1494</v>
      </c>
    </row>
    <row r="2028" spans="4:20" ht="12.95" customHeight="1" x14ac:dyDescent="0.2">
      <c r="E2028" s="5" t="s">
        <v>530</v>
      </c>
      <c r="G2028" s="5" t="s">
        <v>4676</v>
      </c>
      <c r="H2028" s="9" t="s">
        <v>4677</v>
      </c>
      <c r="I2028" s="22">
        <v>0</v>
      </c>
      <c r="J2028" s="22">
        <v>9254</v>
      </c>
      <c r="K2028" s="12" t="s">
        <v>539</v>
      </c>
      <c r="T2028" s="12" t="s">
        <v>1495</v>
      </c>
    </row>
    <row r="2029" spans="4:20" ht="12.95" customHeight="1" x14ac:dyDescent="0.2">
      <c r="E2029" s="5" t="s">
        <v>530</v>
      </c>
      <c r="G2029" s="5" t="s">
        <v>4679</v>
      </c>
      <c r="H2029" s="9" t="s">
        <v>4680</v>
      </c>
      <c r="I2029" s="22">
        <v>0</v>
      </c>
      <c r="J2029" s="22">
        <v>0</v>
      </c>
      <c r="K2029" s="12" t="s">
        <v>540</v>
      </c>
      <c r="T2029" s="12" t="s">
        <v>1496</v>
      </c>
    </row>
    <row r="2030" spans="4:20" ht="12.95" customHeight="1" x14ac:dyDescent="0.2">
      <c r="E2030" s="5" t="s">
        <v>530</v>
      </c>
      <c r="G2030" s="5" t="s">
        <v>4682</v>
      </c>
      <c r="H2030" s="9" t="s">
        <v>4683</v>
      </c>
      <c r="I2030" s="22">
        <v>0</v>
      </c>
      <c r="J2030" s="22">
        <v>0</v>
      </c>
      <c r="K2030" s="12" t="s">
        <v>541</v>
      </c>
      <c r="T2030" s="12" t="s">
        <v>1497</v>
      </c>
    </row>
    <row r="2031" spans="4:20" ht="12.95" customHeight="1" x14ac:dyDescent="0.2">
      <c r="E2031" s="5" t="s">
        <v>530</v>
      </c>
      <c r="G2031" s="5" t="s">
        <v>4685</v>
      </c>
      <c r="H2031" s="9" t="s">
        <v>4686</v>
      </c>
      <c r="I2031" s="22">
        <v>0</v>
      </c>
      <c r="J2031" s="22">
        <v>0</v>
      </c>
      <c r="K2031" s="12" t="s">
        <v>542</v>
      </c>
      <c r="T2031" s="12" t="s">
        <v>1498</v>
      </c>
    </row>
    <row r="2032" spans="4:20" ht="12.95" customHeight="1" x14ac:dyDescent="0.2">
      <c r="E2032" s="5" t="s">
        <v>530</v>
      </c>
      <c r="G2032" s="5" t="s">
        <v>4688</v>
      </c>
      <c r="H2032" s="9" t="s">
        <v>4689</v>
      </c>
      <c r="I2032" s="22">
        <v>0</v>
      </c>
      <c r="J2032" s="22">
        <v>0</v>
      </c>
      <c r="K2032" s="12" t="s">
        <v>543</v>
      </c>
      <c r="T2032" s="12" t="s">
        <v>1499</v>
      </c>
    </row>
    <row r="2033" spans="5:20" ht="12.95" customHeight="1" x14ac:dyDescent="0.2">
      <c r="E2033" s="5" t="s">
        <v>530</v>
      </c>
      <c r="G2033" s="5" t="s">
        <v>4691</v>
      </c>
      <c r="H2033" s="9" t="s">
        <v>4692</v>
      </c>
      <c r="I2033" s="22">
        <v>0</v>
      </c>
      <c r="J2033" s="22">
        <v>0</v>
      </c>
      <c r="K2033" s="12" t="s">
        <v>544</v>
      </c>
      <c r="T2033" s="12" t="s">
        <v>1500</v>
      </c>
    </row>
    <row r="2034" spans="5:20" ht="12.95" customHeight="1" x14ac:dyDescent="0.2">
      <c r="E2034" s="5" t="s">
        <v>530</v>
      </c>
      <c r="G2034" s="5" t="s">
        <v>4694</v>
      </c>
      <c r="H2034" s="9" t="s">
        <v>4695</v>
      </c>
      <c r="I2034" s="22">
        <v>0</v>
      </c>
      <c r="J2034" s="22">
        <v>0</v>
      </c>
      <c r="K2034" s="12" t="s">
        <v>545</v>
      </c>
      <c r="T2034" s="12" t="s">
        <v>1501</v>
      </c>
    </row>
    <row r="2035" spans="5:20" ht="12.95" customHeight="1" x14ac:dyDescent="0.2">
      <c r="E2035" s="5" t="s">
        <v>530</v>
      </c>
      <c r="G2035" s="3" t="s">
        <v>4697</v>
      </c>
      <c r="H2035" s="10" t="s">
        <v>4698</v>
      </c>
      <c r="I2035" s="23">
        <f>SUM(I2021:I2034)</f>
        <v>0</v>
      </c>
      <c r="J2035" s="23">
        <f>SUM(J2021:J2034)</f>
        <v>9254</v>
      </c>
      <c r="K2035" s="13" t="s">
        <v>546</v>
      </c>
      <c r="T2035" s="12" t="s">
        <v>1502</v>
      </c>
    </row>
    <row r="2036" spans="5:20" ht="12.95" customHeight="1" x14ac:dyDescent="0.2">
      <c r="E2036" s="5" t="s">
        <v>530</v>
      </c>
      <c r="G2036" s="5" t="s">
        <v>4700</v>
      </c>
      <c r="H2036" s="9" t="s">
        <v>4701</v>
      </c>
      <c r="I2036" s="22">
        <v>0</v>
      </c>
      <c r="J2036" s="22">
        <v>0</v>
      </c>
      <c r="K2036" s="12" t="s">
        <v>547</v>
      </c>
      <c r="T2036" s="12" t="s">
        <v>1503</v>
      </c>
    </row>
    <row r="2037" spans="5:20" ht="12.95" customHeight="1" x14ac:dyDescent="0.2">
      <c r="E2037" s="5" t="s">
        <v>530</v>
      </c>
      <c r="G2037" s="3" t="s">
        <v>4703</v>
      </c>
      <c r="H2037" s="10" t="s">
        <v>4704</v>
      </c>
      <c r="I2037" s="23">
        <f>+I2035-(I2036*$I$1)</f>
        <v>0</v>
      </c>
      <c r="J2037" s="23">
        <f>+J2035-(J2036*$I$1)</f>
        <v>9254</v>
      </c>
      <c r="K2037" s="13" t="s">
        <v>548</v>
      </c>
      <c r="T2037" s="12" t="s">
        <v>1504</v>
      </c>
    </row>
    <row r="2038" spans="5:20" ht="12.95" customHeight="1" x14ac:dyDescent="0.2">
      <c r="E2038" s="5" t="s">
        <v>530</v>
      </c>
      <c r="G2038" s="7" t="s">
        <v>4706</v>
      </c>
      <c r="H2038" s="8" t="s">
        <v>4707</v>
      </c>
      <c r="I2038" s="21"/>
      <c r="J2038" s="21"/>
      <c r="K2038" s="12" t="s">
        <v>549</v>
      </c>
      <c r="T2038" s="12" t="s">
        <v>1505</v>
      </c>
    </row>
    <row r="2039" spans="5:20" ht="12.95" customHeight="1" x14ac:dyDescent="0.2">
      <c r="E2039" s="5" t="s">
        <v>530</v>
      </c>
      <c r="G2039" s="5" t="s">
        <v>4709</v>
      </c>
      <c r="H2039" s="9" t="s">
        <v>4710</v>
      </c>
      <c r="I2039" s="22">
        <v>0</v>
      </c>
      <c r="J2039" s="22">
        <v>0</v>
      </c>
      <c r="K2039" s="12" t="s">
        <v>550</v>
      </c>
      <c r="T2039" s="12" t="s">
        <v>1506</v>
      </c>
    </row>
    <row r="2040" spans="5:20" ht="12.95" customHeight="1" x14ac:dyDescent="0.2">
      <c r="E2040" s="5" t="s">
        <v>530</v>
      </c>
      <c r="G2040" s="5" t="s">
        <v>4712</v>
      </c>
      <c r="H2040" s="9" t="s">
        <v>1533</v>
      </c>
      <c r="I2040" s="22">
        <v>0</v>
      </c>
      <c r="J2040" s="22">
        <v>0</v>
      </c>
      <c r="K2040" s="12" t="s">
        <v>551</v>
      </c>
      <c r="T2040" s="12" t="s">
        <v>1507</v>
      </c>
    </row>
    <row r="2041" spans="5:20" ht="12.95" customHeight="1" x14ac:dyDescent="0.2">
      <c r="E2041" s="5" t="s">
        <v>530</v>
      </c>
      <c r="G2041" s="5" t="s">
        <v>1535</v>
      </c>
      <c r="H2041" s="9" t="s">
        <v>1536</v>
      </c>
      <c r="I2041" s="22">
        <v>0</v>
      </c>
      <c r="J2041" s="22">
        <v>0</v>
      </c>
      <c r="K2041" s="12" t="s">
        <v>552</v>
      </c>
      <c r="T2041" s="12" t="s">
        <v>1508</v>
      </c>
    </row>
    <row r="2042" spans="5:20" ht="12.95" customHeight="1" x14ac:dyDescent="0.2">
      <c r="E2042" s="5" t="s">
        <v>530</v>
      </c>
      <c r="G2042" s="3" t="s">
        <v>1538</v>
      </c>
      <c r="H2042" s="10" t="s">
        <v>1539</v>
      </c>
      <c r="I2042" s="23">
        <f>SUM(I2039:I2041)</f>
        <v>0</v>
      </c>
      <c r="J2042" s="23">
        <f>SUM(J2039:J2041)</f>
        <v>0</v>
      </c>
      <c r="K2042" s="13" t="s">
        <v>553</v>
      </c>
      <c r="T2042" s="12" t="s">
        <v>1509</v>
      </c>
    </row>
    <row r="2043" spans="5:20" ht="12.95" customHeight="1" x14ac:dyDescent="0.2">
      <c r="E2043" s="5" t="s">
        <v>530</v>
      </c>
      <c r="G2043" s="3" t="s">
        <v>1541</v>
      </c>
      <c r="H2043" s="10" t="s">
        <v>1542</v>
      </c>
      <c r="I2043" s="23">
        <f>+I2037+I2042</f>
        <v>0</v>
      </c>
      <c r="J2043" s="23">
        <f>+J2037+J2042</f>
        <v>9254</v>
      </c>
      <c r="K2043" s="13" t="s">
        <v>554</v>
      </c>
      <c r="T2043" s="12" t="s">
        <v>1510</v>
      </c>
    </row>
    <row r="2044" spans="5:20" ht="12.95" customHeight="1" x14ac:dyDescent="0.2">
      <c r="E2044" s="5" t="s">
        <v>530</v>
      </c>
      <c r="G2044" s="7" t="s">
        <v>1544</v>
      </c>
      <c r="H2044" s="8" t="s">
        <v>1545</v>
      </c>
      <c r="I2044" s="21"/>
      <c r="J2044" s="21"/>
      <c r="K2044" s="12" t="s">
        <v>555</v>
      </c>
      <c r="T2044" s="12" t="s">
        <v>1511</v>
      </c>
    </row>
    <row r="2045" spans="5:20" ht="12.95" customHeight="1" x14ac:dyDescent="0.2">
      <c r="E2045" s="5" t="s">
        <v>530</v>
      </c>
      <c r="G2045" s="5" t="s">
        <v>1547</v>
      </c>
      <c r="H2045" s="9" t="s">
        <v>1548</v>
      </c>
      <c r="I2045" s="22">
        <v>0</v>
      </c>
      <c r="J2045" s="22">
        <v>641421</v>
      </c>
      <c r="K2045" s="12" t="s">
        <v>556</v>
      </c>
      <c r="T2045" s="12" t="s">
        <v>1512</v>
      </c>
    </row>
    <row r="2046" spans="5:20" ht="12.95" customHeight="1" x14ac:dyDescent="0.2">
      <c r="E2046" s="5" t="s">
        <v>530</v>
      </c>
      <c r="G2046" s="5" t="s">
        <v>1550</v>
      </c>
      <c r="H2046" s="9" t="s">
        <v>1551</v>
      </c>
      <c r="I2046" s="22">
        <v>0</v>
      </c>
      <c r="J2046" s="22">
        <f>234082+242487</f>
        <v>476569</v>
      </c>
      <c r="K2046" s="12" t="s">
        <v>557</v>
      </c>
      <c r="T2046" s="12" t="s">
        <v>1513</v>
      </c>
    </row>
    <row r="2047" spans="5:20" ht="12.95" customHeight="1" x14ac:dyDescent="0.2">
      <c r="E2047" s="5" t="s">
        <v>530</v>
      </c>
      <c r="G2047" s="5" t="s">
        <v>1553</v>
      </c>
      <c r="H2047" s="9" t="s">
        <v>1554</v>
      </c>
      <c r="I2047" s="22">
        <v>0</v>
      </c>
      <c r="J2047" s="22">
        <v>0</v>
      </c>
      <c r="K2047" s="12" t="s">
        <v>558</v>
      </c>
      <c r="T2047" s="12" t="s">
        <v>1514</v>
      </c>
    </row>
    <row r="2048" spans="5:20" ht="12.95" customHeight="1" x14ac:dyDescent="0.2">
      <c r="E2048" s="5" t="s">
        <v>530</v>
      </c>
      <c r="G2048" s="5" t="s">
        <v>1556</v>
      </c>
      <c r="H2048" s="9" t="s">
        <v>1557</v>
      </c>
      <c r="I2048" s="22">
        <v>0</v>
      </c>
      <c r="J2048" s="22">
        <v>0</v>
      </c>
      <c r="K2048" s="12" t="s">
        <v>559</v>
      </c>
      <c r="T2048" s="12" t="s">
        <v>1515</v>
      </c>
    </row>
    <row r="2049" spans="5:20" ht="12.95" customHeight="1" x14ac:dyDescent="0.2">
      <c r="E2049" s="5" t="s">
        <v>530</v>
      </c>
      <c r="G2049" s="5" t="s">
        <v>1559</v>
      </c>
      <c r="H2049" s="9" t="s">
        <v>1560</v>
      </c>
      <c r="I2049" s="22">
        <v>0</v>
      </c>
      <c r="J2049" s="22">
        <v>0</v>
      </c>
      <c r="K2049" s="12" t="s">
        <v>560</v>
      </c>
      <c r="T2049" s="12" t="s">
        <v>1516</v>
      </c>
    </row>
    <row r="2050" spans="5:20" ht="12.95" customHeight="1" x14ac:dyDescent="0.2">
      <c r="E2050" s="5" t="s">
        <v>530</v>
      </c>
      <c r="G2050" s="5" t="s">
        <v>1562</v>
      </c>
      <c r="H2050" s="9" t="s">
        <v>1563</v>
      </c>
      <c r="I2050" s="22">
        <v>0</v>
      </c>
      <c r="J2050" s="22">
        <v>0</v>
      </c>
      <c r="K2050" s="12" t="s">
        <v>561</v>
      </c>
      <c r="T2050" s="12" t="s">
        <v>1517</v>
      </c>
    </row>
    <row r="2051" spans="5:20" ht="12.95" customHeight="1" x14ac:dyDescent="0.2">
      <c r="E2051" s="5" t="s">
        <v>530</v>
      </c>
      <c r="G2051" s="5" t="s">
        <v>1565</v>
      </c>
      <c r="H2051" s="9" t="s">
        <v>1566</v>
      </c>
      <c r="I2051" s="22">
        <v>0</v>
      </c>
      <c r="J2051" s="22">
        <v>0</v>
      </c>
      <c r="K2051" s="12" t="s">
        <v>562</v>
      </c>
      <c r="T2051" s="12" t="s">
        <v>1518</v>
      </c>
    </row>
    <row r="2052" spans="5:20" ht="12.95" customHeight="1" x14ac:dyDescent="0.2">
      <c r="E2052" s="5" t="s">
        <v>530</v>
      </c>
      <c r="G2052" s="5" t="s">
        <v>1568</v>
      </c>
      <c r="H2052" s="9" t="s">
        <v>1569</v>
      </c>
      <c r="I2052" s="22">
        <v>0</v>
      </c>
      <c r="J2052" s="22">
        <v>0</v>
      </c>
      <c r="K2052" s="12" t="s">
        <v>563</v>
      </c>
      <c r="T2052" s="12" t="s">
        <v>1519</v>
      </c>
    </row>
    <row r="2053" spans="5:20" ht="12.95" customHeight="1" x14ac:dyDescent="0.2">
      <c r="E2053" s="5" t="s">
        <v>530</v>
      </c>
      <c r="G2053" s="5" t="s">
        <v>1571</v>
      </c>
      <c r="H2053" s="9" t="s">
        <v>1572</v>
      </c>
      <c r="I2053" s="22">
        <v>0</v>
      </c>
      <c r="J2053" s="22">
        <v>0</v>
      </c>
      <c r="K2053" s="12" t="s">
        <v>564</v>
      </c>
      <c r="T2053" s="12" t="s">
        <v>1520</v>
      </c>
    </row>
    <row r="2054" spans="5:20" ht="12.95" customHeight="1" x14ac:dyDescent="0.2">
      <c r="E2054" s="5" t="s">
        <v>530</v>
      </c>
      <c r="G2054" s="5" t="s">
        <v>1574</v>
      </c>
      <c r="H2054" s="9" t="s">
        <v>1575</v>
      </c>
      <c r="I2054" s="22">
        <v>0</v>
      </c>
      <c r="J2054" s="22">
        <v>0</v>
      </c>
      <c r="K2054" s="12" t="s">
        <v>565</v>
      </c>
      <c r="T2054" s="12" t="s">
        <v>1521</v>
      </c>
    </row>
    <row r="2055" spans="5:20" ht="12.95" customHeight="1" x14ac:dyDescent="0.2">
      <c r="E2055" s="5" t="s">
        <v>530</v>
      </c>
      <c r="G2055" s="5" t="s">
        <v>1577</v>
      </c>
      <c r="H2055" s="9" t="s">
        <v>1578</v>
      </c>
      <c r="I2055" s="22">
        <v>0</v>
      </c>
      <c r="J2055" s="22">
        <v>0</v>
      </c>
      <c r="K2055" s="12" t="s">
        <v>566</v>
      </c>
      <c r="T2055" s="12" t="s">
        <v>1522</v>
      </c>
    </row>
    <row r="2056" spans="5:20" ht="12.95" customHeight="1" x14ac:dyDescent="0.2">
      <c r="E2056" s="5" t="s">
        <v>530</v>
      </c>
      <c r="G2056" s="5" t="s">
        <v>1580</v>
      </c>
      <c r="H2056" s="9" t="s">
        <v>1581</v>
      </c>
      <c r="I2056" s="22">
        <v>0</v>
      </c>
      <c r="J2056" s="22">
        <v>0</v>
      </c>
      <c r="K2056" s="12" t="s">
        <v>567</v>
      </c>
      <c r="T2056" s="12" t="s">
        <v>1523</v>
      </c>
    </row>
    <row r="2057" spans="5:20" ht="12.95" customHeight="1" x14ac:dyDescent="0.2">
      <c r="E2057" s="5" t="s">
        <v>530</v>
      </c>
      <c r="G2057" s="5" t="s">
        <v>1583</v>
      </c>
      <c r="H2057" s="9" t="s">
        <v>1584</v>
      </c>
      <c r="I2057" s="22">
        <v>0</v>
      </c>
      <c r="J2057" s="22">
        <v>904348</v>
      </c>
      <c r="K2057" s="12" t="s">
        <v>568</v>
      </c>
      <c r="T2057" s="12" t="s">
        <v>1524</v>
      </c>
    </row>
    <row r="2058" spans="5:20" ht="12.95" customHeight="1" x14ac:dyDescent="0.2">
      <c r="E2058" s="5" t="s">
        <v>530</v>
      </c>
      <c r="G2058" s="5" t="s">
        <v>1586</v>
      </c>
      <c r="H2058" s="9" t="s">
        <v>1587</v>
      </c>
      <c r="I2058" s="22">
        <v>0</v>
      </c>
      <c r="J2058" s="22">
        <v>0</v>
      </c>
      <c r="K2058" s="12" t="s">
        <v>569</v>
      </c>
      <c r="T2058" s="12" t="s">
        <v>1525</v>
      </c>
    </row>
    <row r="2059" spans="5:20" ht="12.95" customHeight="1" x14ac:dyDescent="0.2">
      <c r="E2059" s="5" t="s">
        <v>530</v>
      </c>
      <c r="G2059" s="5" t="s">
        <v>1589</v>
      </c>
      <c r="H2059" s="9" t="s">
        <v>1590</v>
      </c>
      <c r="I2059" s="22">
        <v>0</v>
      </c>
      <c r="J2059" s="22">
        <v>0</v>
      </c>
      <c r="K2059" s="12" t="s">
        <v>570</v>
      </c>
      <c r="T2059" s="12" t="s">
        <v>1526</v>
      </c>
    </row>
    <row r="2060" spans="5:20" ht="12.95" customHeight="1" x14ac:dyDescent="0.2">
      <c r="E2060" s="5" t="s">
        <v>530</v>
      </c>
      <c r="G2060" s="5" t="s">
        <v>1592</v>
      </c>
      <c r="H2060" s="9" t="s">
        <v>1593</v>
      </c>
      <c r="I2060" s="22">
        <v>0</v>
      </c>
      <c r="J2060" s="22">
        <v>0</v>
      </c>
      <c r="K2060" s="12" t="s">
        <v>571</v>
      </c>
      <c r="T2060" s="12" t="s">
        <v>1527</v>
      </c>
    </row>
    <row r="2061" spans="5:20" ht="12.95" customHeight="1" x14ac:dyDescent="0.2">
      <c r="E2061" s="5" t="s">
        <v>530</v>
      </c>
      <c r="G2061" s="5" t="s">
        <v>1595</v>
      </c>
      <c r="H2061" s="9" t="s">
        <v>1596</v>
      </c>
      <c r="I2061" s="22">
        <v>0</v>
      </c>
      <c r="J2061" s="22">
        <v>0</v>
      </c>
      <c r="K2061" s="12" t="s">
        <v>572</v>
      </c>
      <c r="T2061" s="12" t="s">
        <v>1528</v>
      </c>
    </row>
    <row r="2062" spans="5:20" ht="12.95" customHeight="1" x14ac:dyDescent="0.2">
      <c r="E2062" s="5" t="s">
        <v>530</v>
      </c>
      <c r="G2062" s="3" t="s">
        <v>1598</v>
      </c>
      <c r="H2062" s="10" t="s">
        <v>1599</v>
      </c>
      <c r="I2062" s="23">
        <f>SUM(I2045:I2061)</f>
        <v>0</v>
      </c>
      <c r="J2062" s="23">
        <f>SUM(J2045:J2061)</f>
        <v>2022338</v>
      </c>
      <c r="K2062" s="13" t="s">
        <v>573</v>
      </c>
      <c r="T2062" s="12" t="s">
        <v>1529</v>
      </c>
    </row>
    <row r="2063" spans="5:20" ht="12.95" customHeight="1" x14ac:dyDescent="0.2">
      <c r="E2063" s="5" t="s">
        <v>530</v>
      </c>
      <c r="G2063" s="7" t="s">
        <v>1601</v>
      </c>
      <c r="H2063" s="8" t="s">
        <v>1602</v>
      </c>
      <c r="I2063" s="21"/>
      <c r="J2063" s="21"/>
      <c r="K2063" s="12" t="s">
        <v>574</v>
      </c>
      <c r="T2063" s="12" t="s">
        <v>1530</v>
      </c>
    </row>
    <row r="2064" spans="5:20" ht="12.95" customHeight="1" x14ac:dyDescent="0.2">
      <c r="E2064" s="5" t="s">
        <v>530</v>
      </c>
      <c r="G2064" s="5" t="s">
        <v>1604</v>
      </c>
      <c r="H2064" s="9" t="s">
        <v>1605</v>
      </c>
      <c r="I2064" s="22">
        <v>0</v>
      </c>
      <c r="J2064" s="22">
        <v>0</v>
      </c>
      <c r="K2064" s="12" t="s">
        <v>575</v>
      </c>
      <c r="T2064" s="12" t="s">
        <v>1531</v>
      </c>
    </row>
    <row r="2065" spans="5:20" ht="12.95" customHeight="1" x14ac:dyDescent="0.2">
      <c r="E2065" s="5" t="s">
        <v>530</v>
      </c>
      <c r="G2065" s="5" t="s">
        <v>1607</v>
      </c>
      <c r="H2065" s="9" t="s">
        <v>1608</v>
      </c>
      <c r="I2065" s="22">
        <v>0</v>
      </c>
      <c r="J2065" s="22">
        <v>0</v>
      </c>
      <c r="K2065" s="12" t="s">
        <v>576</v>
      </c>
      <c r="T2065" s="12" t="s">
        <v>1532</v>
      </c>
    </row>
    <row r="2066" spans="5:20" ht="12.95" customHeight="1" x14ac:dyDescent="0.2">
      <c r="E2066" s="5" t="s">
        <v>530</v>
      </c>
      <c r="G2066" s="5" t="s">
        <v>1610</v>
      </c>
      <c r="H2066" s="9" t="s">
        <v>1611</v>
      </c>
      <c r="I2066" s="22">
        <v>0</v>
      </c>
      <c r="J2066" s="22">
        <v>0</v>
      </c>
      <c r="K2066" s="12" t="s">
        <v>577</v>
      </c>
      <c r="T2066" s="12" t="s">
        <v>3145</v>
      </c>
    </row>
    <row r="2067" spans="5:20" ht="12.95" customHeight="1" x14ac:dyDescent="0.2">
      <c r="E2067" s="5" t="s">
        <v>530</v>
      </c>
      <c r="G2067" s="3" t="s">
        <v>1613</v>
      </c>
      <c r="H2067" s="10" t="s">
        <v>1614</v>
      </c>
      <c r="I2067" s="23">
        <f>SUM(I2064:I2066)</f>
        <v>0</v>
      </c>
      <c r="J2067" s="23">
        <f>SUM(J2064:J2066)</f>
        <v>0</v>
      </c>
      <c r="K2067" s="13" t="s">
        <v>578</v>
      </c>
      <c r="T2067" s="12" t="s">
        <v>3146</v>
      </c>
    </row>
    <row r="2068" spans="5:20" ht="12.95" customHeight="1" x14ac:dyDescent="0.2">
      <c r="E2068" s="5" t="s">
        <v>530</v>
      </c>
      <c r="G2068" s="3" t="s">
        <v>1616</v>
      </c>
      <c r="H2068" s="10" t="s">
        <v>1617</v>
      </c>
      <c r="I2068" s="23">
        <f>+I2062+I2067</f>
        <v>0</v>
      </c>
      <c r="J2068" s="23">
        <f>+J2062+J2067</f>
        <v>2022338</v>
      </c>
      <c r="K2068" s="13" t="s">
        <v>579</v>
      </c>
      <c r="T2068" s="12" t="s">
        <v>3147</v>
      </c>
    </row>
    <row r="2069" spans="5:20" ht="12.95" customHeight="1" x14ac:dyDescent="0.2">
      <c r="E2069" s="5" t="s">
        <v>530</v>
      </c>
      <c r="G2069" s="7" t="s">
        <v>1619</v>
      </c>
      <c r="H2069" s="8" t="s">
        <v>1620</v>
      </c>
      <c r="I2069" s="21"/>
      <c r="J2069" s="21"/>
      <c r="K2069" s="12" t="s">
        <v>580</v>
      </c>
      <c r="T2069" s="12" t="s">
        <v>3148</v>
      </c>
    </row>
    <row r="2070" spans="5:20" ht="12.95" customHeight="1" x14ac:dyDescent="0.2">
      <c r="E2070" s="5" t="s">
        <v>530</v>
      </c>
      <c r="G2070" s="3" t="s">
        <v>1622</v>
      </c>
      <c r="H2070" s="10" t="s">
        <v>1623</v>
      </c>
      <c r="I2070" s="23">
        <f>+I2043-(I2068*$I$1)</f>
        <v>0</v>
      </c>
      <c r="J2070" s="23">
        <f>+J2043-(J2068*$I$1)</f>
        <v>-2013084</v>
      </c>
      <c r="K2070" s="13" t="s">
        <v>581</v>
      </c>
      <c r="T2070" s="12" t="s">
        <v>3149</v>
      </c>
    </row>
    <row r="2071" spans="5:20" ht="12.95" customHeight="1" x14ac:dyDescent="0.2">
      <c r="E2071" s="5" t="s">
        <v>530</v>
      </c>
      <c r="G2071" s="5" t="s">
        <v>1625</v>
      </c>
      <c r="H2071" s="9" t="s">
        <v>1626</v>
      </c>
      <c r="I2071" s="22">
        <v>0</v>
      </c>
      <c r="J2071" s="22">
        <v>0</v>
      </c>
      <c r="K2071" s="12" t="s">
        <v>582</v>
      </c>
      <c r="T2071" s="12" t="s">
        <v>3150</v>
      </c>
    </row>
    <row r="2072" spans="5:20" ht="12.95" customHeight="1" x14ac:dyDescent="0.2">
      <c r="E2072" s="5" t="s">
        <v>530</v>
      </c>
      <c r="G2072" s="3" t="s">
        <v>1628</v>
      </c>
      <c r="H2072" s="10" t="s">
        <v>1629</v>
      </c>
      <c r="I2072" s="23">
        <f>+I2070-(I2071*$I$1)</f>
        <v>0</v>
      </c>
      <c r="J2072" s="23">
        <f>+J2070-(J2071*$I$1)</f>
        <v>-2013084</v>
      </c>
      <c r="K2072" s="13" t="s">
        <v>583</v>
      </c>
      <c r="T2072" s="12" t="s">
        <v>3151</v>
      </c>
    </row>
    <row r="2073" spans="5:20" ht="12.95" customHeight="1" x14ac:dyDescent="0.2">
      <c r="E2073" s="5" t="s">
        <v>530</v>
      </c>
      <c r="G2073" s="5" t="s">
        <v>1631</v>
      </c>
      <c r="H2073" s="9" t="s">
        <v>1632</v>
      </c>
      <c r="I2073" s="22">
        <v>0</v>
      </c>
      <c r="J2073" s="22">
        <v>0</v>
      </c>
      <c r="K2073" s="12" t="s">
        <v>584</v>
      </c>
      <c r="T2073" s="12" t="s">
        <v>3152</v>
      </c>
    </row>
    <row r="2074" spans="5:20" ht="12.95" customHeight="1" x14ac:dyDescent="0.2">
      <c r="E2074" s="5" t="s">
        <v>530</v>
      </c>
      <c r="G2074" s="5" t="s">
        <v>1634</v>
      </c>
      <c r="H2074" s="9" t="s">
        <v>1635</v>
      </c>
      <c r="I2074" s="22">
        <v>0</v>
      </c>
      <c r="J2074" s="22">
        <v>0</v>
      </c>
      <c r="K2074" s="12" t="s">
        <v>585</v>
      </c>
      <c r="T2074" s="12" t="s">
        <v>3153</v>
      </c>
    </row>
    <row r="2075" spans="5:20" ht="12.95" customHeight="1" x14ac:dyDescent="0.2">
      <c r="E2075" s="5" t="s">
        <v>530</v>
      </c>
      <c r="G2075" s="3" t="s">
        <v>1637</v>
      </c>
      <c r="H2075" s="10" t="s">
        <v>1638</v>
      </c>
      <c r="I2075" s="23">
        <f>SUM(I2072:I2074)</f>
        <v>0</v>
      </c>
      <c r="J2075" s="23">
        <f>SUM(J2072:J2074)</f>
        <v>-2013084</v>
      </c>
      <c r="K2075" s="13" t="s">
        <v>586</v>
      </c>
      <c r="T2075" s="12" t="s">
        <v>3154</v>
      </c>
    </row>
    <row r="2076" spans="5:20" ht="12.95" customHeight="1" x14ac:dyDescent="0.2">
      <c r="E2076" s="5" t="s">
        <v>530</v>
      </c>
      <c r="G2076" s="7" t="s">
        <v>1640</v>
      </c>
      <c r="H2076" s="8" t="s">
        <v>1641</v>
      </c>
      <c r="I2076" s="21"/>
      <c r="J2076" s="21"/>
      <c r="K2076" s="12" t="s">
        <v>587</v>
      </c>
      <c r="T2076" s="12" t="s">
        <v>3155</v>
      </c>
    </row>
    <row r="2077" spans="5:20" ht="12.95" customHeight="1" x14ac:dyDescent="0.2">
      <c r="E2077" s="5" t="s">
        <v>530</v>
      </c>
      <c r="G2077" s="5" t="s">
        <v>1643</v>
      </c>
      <c r="H2077" s="9" t="s">
        <v>1644</v>
      </c>
      <c r="I2077" s="22">
        <v>0</v>
      </c>
      <c r="J2077" s="22">
        <v>0</v>
      </c>
      <c r="K2077" s="12" t="s">
        <v>588</v>
      </c>
      <c r="T2077" s="12" t="s">
        <v>3156</v>
      </c>
    </row>
    <row r="2078" spans="5:20" ht="12.95" customHeight="1" x14ac:dyDescent="0.2">
      <c r="E2078" s="5" t="s">
        <v>530</v>
      </c>
      <c r="G2078" s="5" t="s">
        <v>1646</v>
      </c>
      <c r="H2078" s="9" t="s">
        <v>1647</v>
      </c>
      <c r="I2078" s="22">
        <v>0</v>
      </c>
      <c r="J2078" s="22">
        <v>0</v>
      </c>
      <c r="K2078" s="12" t="s">
        <v>589</v>
      </c>
      <c r="T2078" s="12" t="s">
        <v>3157</v>
      </c>
    </row>
    <row r="2079" spans="5:20" ht="12.95" customHeight="1" x14ac:dyDescent="0.2">
      <c r="E2079" s="5" t="s">
        <v>530</v>
      </c>
      <c r="G2079" s="5" t="s">
        <v>1649</v>
      </c>
      <c r="H2079" s="9" t="s">
        <v>1650</v>
      </c>
      <c r="I2079" s="22">
        <v>0</v>
      </c>
      <c r="J2079" s="22">
        <v>0</v>
      </c>
      <c r="K2079" s="12" t="s">
        <v>590</v>
      </c>
      <c r="T2079" s="12" t="s">
        <v>3158</v>
      </c>
    </row>
    <row r="2080" spans="5:20" ht="12.95" customHeight="1" x14ac:dyDescent="0.2">
      <c r="E2080" s="5" t="s">
        <v>530</v>
      </c>
      <c r="G2080" s="5" t="s">
        <v>1652</v>
      </c>
      <c r="H2080" s="9" t="s">
        <v>1653</v>
      </c>
      <c r="I2080" s="22">
        <v>0</v>
      </c>
      <c r="J2080" s="22">
        <v>0</v>
      </c>
      <c r="K2080" s="12" t="s">
        <v>591</v>
      </c>
      <c r="T2080" s="12" t="s">
        <v>3159</v>
      </c>
    </row>
    <row r="2081" spans="4:20" ht="12.95" customHeight="1" x14ac:dyDescent="0.2">
      <c r="E2081" s="5" t="s">
        <v>530</v>
      </c>
      <c r="G2081" s="5" t="s">
        <v>1655</v>
      </c>
      <c r="H2081" s="9" t="s">
        <v>1656</v>
      </c>
      <c r="I2081" s="22">
        <v>0</v>
      </c>
      <c r="J2081" s="22">
        <v>0</v>
      </c>
      <c r="K2081" s="12" t="s">
        <v>592</v>
      </c>
      <c r="T2081" s="12" t="s">
        <v>3160</v>
      </c>
    </row>
    <row r="2082" spans="4:20" ht="12.95" customHeight="1" x14ac:dyDescent="0.2">
      <c r="E2082" s="5" t="s">
        <v>530</v>
      </c>
      <c r="G2082" s="5" t="s">
        <v>1658</v>
      </c>
      <c r="H2082" s="9" t="s">
        <v>1659</v>
      </c>
      <c r="I2082" s="22">
        <v>0</v>
      </c>
      <c r="J2082" s="22">
        <v>0</v>
      </c>
      <c r="K2082" s="12" t="s">
        <v>593</v>
      </c>
      <c r="T2082" s="12" t="s">
        <v>3161</v>
      </c>
    </row>
    <row r="2083" spans="4:20" ht="12.95" customHeight="1" x14ac:dyDescent="0.2">
      <c r="E2083" s="5" t="s">
        <v>530</v>
      </c>
      <c r="G2083" s="5" t="s">
        <v>1661</v>
      </c>
      <c r="H2083" s="9" t="s">
        <v>1662</v>
      </c>
      <c r="I2083" s="22">
        <v>0</v>
      </c>
      <c r="J2083" s="22">
        <v>0</v>
      </c>
      <c r="K2083" s="12" t="s">
        <v>594</v>
      </c>
      <c r="T2083" s="12" t="s">
        <v>3162</v>
      </c>
    </row>
    <row r="2084" spans="4:20" ht="12.95" customHeight="1" x14ac:dyDescent="0.2">
      <c r="E2084" s="5" t="s">
        <v>530</v>
      </c>
      <c r="G2084" s="5" t="s">
        <v>1664</v>
      </c>
      <c r="H2084" s="9" t="s">
        <v>1665</v>
      </c>
      <c r="I2084" s="22">
        <v>0</v>
      </c>
      <c r="J2084" s="22">
        <v>0</v>
      </c>
      <c r="K2084" s="12" t="s">
        <v>595</v>
      </c>
      <c r="T2084" s="12" t="s">
        <v>3163</v>
      </c>
    </row>
    <row r="2085" spans="4:20" ht="12.95" customHeight="1" x14ac:dyDescent="0.2">
      <c r="E2085" s="5" t="s">
        <v>530</v>
      </c>
      <c r="G2085" s="5" t="s">
        <v>1667</v>
      </c>
      <c r="H2085" s="9" t="s">
        <v>1668</v>
      </c>
      <c r="I2085" s="22">
        <v>0</v>
      </c>
      <c r="J2085" s="22">
        <v>0</v>
      </c>
      <c r="K2085" s="12" t="s">
        <v>596</v>
      </c>
      <c r="T2085" s="12" t="s">
        <v>3164</v>
      </c>
    </row>
    <row r="2086" spans="4:20" ht="12.95" customHeight="1" x14ac:dyDescent="0.2">
      <c r="E2086" s="5" t="s">
        <v>530</v>
      </c>
      <c r="G2086" s="3" t="s">
        <v>1670</v>
      </c>
      <c r="H2086" s="10" t="s">
        <v>1671</v>
      </c>
      <c r="I2086" s="23">
        <f>+I2075+SUM(I2077:I2085)</f>
        <v>0</v>
      </c>
      <c r="J2086" s="23">
        <f>+J2075+SUM(J2077:J2085)</f>
        <v>-2013084</v>
      </c>
      <c r="K2086" s="13" t="s">
        <v>597</v>
      </c>
      <c r="T2086" s="12" t="s">
        <v>3165</v>
      </c>
    </row>
    <row r="2087" spans="4:20" ht="12.95" customHeight="1" x14ac:dyDescent="0.2">
      <c r="D2087" s="5" t="s">
        <v>598</v>
      </c>
      <c r="E2087" s="5" t="s">
        <v>599</v>
      </c>
      <c r="F2087" s="18"/>
      <c r="G2087" s="7" t="s">
        <v>4652</v>
      </c>
      <c r="H2087" s="8" t="s">
        <v>4653</v>
      </c>
      <c r="I2087" s="21"/>
      <c r="J2087" s="21"/>
      <c r="K2087" s="12" t="s">
        <v>600</v>
      </c>
      <c r="T2087" s="12" t="s">
        <v>3166</v>
      </c>
    </row>
    <row r="2088" spans="4:20" ht="12.95" customHeight="1" x14ac:dyDescent="0.2">
      <c r="E2088" s="5" t="s">
        <v>599</v>
      </c>
      <c r="G2088" s="5" t="s">
        <v>4655</v>
      </c>
      <c r="H2088" s="9" t="s">
        <v>4656</v>
      </c>
      <c r="I2088" s="22">
        <v>0</v>
      </c>
      <c r="J2088" s="22">
        <v>0</v>
      </c>
      <c r="K2088" s="12" t="s">
        <v>601</v>
      </c>
      <c r="T2088" s="12" t="s">
        <v>3167</v>
      </c>
    </row>
    <row r="2089" spans="4:20" ht="12.95" customHeight="1" x14ac:dyDescent="0.2">
      <c r="E2089" s="5" t="s">
        <v>599</v>
      </c>
      <c r="G2089" s="5" t="s">
        <v>4658</v>
      </c>
      <c r="H2089" s="9" t="s">
        <v>4659</v>
      </c>
      <c r="I2089" s="22">
        <v>0</v>
      </c>
      <c r="J2089" s="22">
        <v>0</v>
      </c>
      <c r="K2089" s="12" t="s">
        <v>602</v>
      </c>
      <c r="T2089" s="12" t="s">
        <v>3168</v>
      </c>
    </row>
    <row r="2090" spans="4:20" ht="12.95" customHeight="1" x14ac:dyDescent="0.2">
      <c r="E2090" s="5" t="s">
        <v>599</v>
      </c>
      <c r="G2090" s="5" t="s">
        <v>4661</v>
      </c>
      <c r="H2090" s="9" t="s">
        <v>4662</v>
      </c>
      <c r="I2090" s="22">
        <v>0</v>
      </c>
      <c r="J2090" s="22">
        <v>0</v>
      </c>
      <c r="K2090" s="12" t="s">
        <v>603</v>
      </c>
      <c r="T2090" s="12" t="s">
        <v>3169</v>
      </c>
    </row>
    <row r="2091" spans="4:20" ht="12.95" customHeight="1" x14ac:dyDescent="0.2">
      <c r="E2091" s="5" t="s">
        <v>599</v>
      </c>
      <c r="G2091" s="5" t="s">
        <v>4664</v>
      </c>
      <c r="H2091" s="9" t="s">
        <v>4665</v>
      </c>
      <c r="I2091" s="22">
        <v>0</v>
      </c>
      <c r="J2091" s="22">
        <v>0</v>
      </c>
      <c r="K2091" s="12" t="s">
        <v>3790</v>
      </c>
      <c r="T2091" s="12" t="s">
        <v>3170</v>
      </c>
    </row>
    <row r="2092" spans="4:20" ht="12.95" customHeight="1" x14ac:dyDescent="0.2">
      <c r="E2092" s="5" t="s">
        <v>599</v>
      </c>
      <c r="G2092" s="5" t="s">
        <v>4667</v>
      </c>
      <c r="H2092" s="9" t="s">
        <v>4668</v>
      </c>
      <c r="I2092" s="22">
        <v>0</v>
      </c>
      <c r="J2092" s="22">
        <v>0</v>
      </c>
      <c r="K2092" s="12" t="s">
        <v>3791</v>
      </c>
      <c r="T2092" s="12" t="s">
        <v>3171</v>
      </c>
    </row>
    <row r="2093" spans="4:20" ht="12.95" customHeight="1" x14ac:dyDescent="0.2">
      <c r="E2093" s="5" t="s">
        <v>599</v>
      </c>
      <c r="G2093" s="5" t="s">
        <v>4670</v>
      </c>
      <c r="H2093" s="9" t="s">
        <v>4671</v>
      </c>
      <c r="I2093" s="22">
        <v>0</v>
      </c>
      <c r="J2093" s="22">
        <v>0</v>
      </c>
      <c r="K2093" s="12" t="s">
        <v>3792</v>
      </c>
      <c r="T2093" s="12" t="s">
        <v>3172</v>
      </c>
    </row>
    <row r="2094" spans="4:20" ht="12.95" customHeight="1" x14ac:dyDescent="0.2">
      <c r="E2094" s="5" t="s">
        <v>599</v>
      </c>
      <c r="G2094" s="5" t="s">
        <v>4673</v>
      </c>
      <c r="H2094" s="9" t="s">
        <v>4674</v>
      </c>
      <c r="I2094" s="22">
        <v>0</v>
      </c>
      <c r="J2094" s="22">
        <v>0</v>
      </c>
      <c r="K2094" s="12" t="s">
        <v>3793</v>
      </c>
      <c r="T2094" s="12" t="s">
        <v>3173</v>
      </c>
    </row>
    <row r="2095" spans="4:20" ht="12.95" customHeight="1" x14ac:dyDescent="0.2">
      <c r="E2095" s="5" t="s">
        <v>599</v>
      </c>
      <c r="G2095" s="5" t="s">
        <v>4676</v>
      </c>
      <c r="H2095" s="9" t="s">
        <v>4677</v>
      </c>
      <c r="I2095" s="22">
        <v>0</v>
      </c>
      <c r="J2095" s="22">
        <v>0</v>
      </c>
      <c r="K2095" s="12" t="s">
        <v>3794</v>
      </c>
      <c r="T2095" s="12" t="s">
        <v>3174</v>
      </c>
    </row>
    <row r="2096" spans="4:20" ht="12.95" customHeight="1" x14ac:dyDescent="0.2">
      <c r="E2096" s="5" t="s">
        <v>599</v>
      </c>
      <c r="G2096" s="5" t="s">
        <v>4679</v>
      </c>
      <c r="H2096" s="9" t="s">
        <v>4680</v>
      </c>
      <c r="I2096" s="22">
        <v>0</v>
      </c>
      <c r="J2096" s="22">
        <v>0</v>
      </c>
      <c r="K2096" s="12" t="s">
        <v>3795</v>
      </c>
      <c r="T2096" s="12" t="s">
        <v>3175</v>
      </c>
    </row>
    <row r="2097" spans="5:20" ht="12.95" customHeight="1" x14ac:dyDescent="0.2">
      <c r="E2097" s="5" t="s">
        <v>599</v>
      </c>
      <c r="G2097" s="5" t="s">
        <v>4682</v>
      </c>
      <c r="H2097" s="9" t="s">
        <v>4683</v>
      </c>
      <c r="I2097" s="22">
        <v>0</v>
      </c>
      <c r="J2097" s="22">
        <v>0</v>
      </c>
      <c r="K2097" s="12" t="s">
        <v>3796</v>
      </c>
      <c r="T2097" s="12" t="s">
        <v>3176</v>
      </c>
    </row>
    <row r="2098" spans="5:20" ht="12.95" customHeight="1" x14ac:dyDescent="0.2">
      <c r="E2098" s="5" t="s">
        <v>599</v>
      </c>
      <c r="G2098" s="5" t="s">
        <v>4685</v>
      </c>
      <c r="H2098" s="9" t="s">
        <v>4686</v>
      </c>
      <c r="I2098" s="22">
        <v>0</v>
      </c>
      <c r="J2098" s="22">
        <v>0</v>
      </c>
      <c r="K2098" s="12" t="s">
        <v>3797</v>
      </c>
      <c r="T2098" s="12" t="s">
        <v>3177</v>
      </c>
    </row>
    <row r="2099" spans="5:20" ht="12.95" customHeight="1" x14ac:dyDescent="0.2">
      <c r="E2099" s="5" t="s">
        <v>599</v>
      </c>
      <c r="G2099" s="5" t="s">
        <v>4688</v>
      </c>
      <c r="H2099" s="9" t="s">
        <v>4689</v>
      </c>
      <c r="I2099" s="22">
        <v>0</v>
      </c>
      <c r="J2099" s="22">
        <v>0</v>
      </c>
      <c r="K2099" s="12" t="s">
        <v>3798</v>
      </c>
      <c r="T2099" s="12" t="s">
        <v>3178</v>
      </c>
    </row>
    <row r="2100" spans="5:20" ht="12.95" customHeight="1" x14ac:dyDescent="0.2">
      <c r="E2100" s="5" t="s">
        <v>599</v>
      </c>
      <c r="G2100" s="5" t="s">
        <v>4691</v>
      </c>
      <c r="H2100" s="9" t="s">
        <v>4692</v>
      </c>
      <c r="I2100" s="22">
        <v>0</v>
      </c>
      <c r="J2100" s="22">
        <v>0</v>
      </c>
      <c r="K2100" s="12" t="s">
        <v>3799</v>
      </c>
      <c r="T2100" s="12" t="s">
        <v>3179</v>
      </c>
    </row>
    <row r="2101" spans="5:20" ht="12.95" customHeight="1" x14ac:dyDescent="0.2">
      <c r="E2101" s="5" t="s">
        <v>599</v>
      </c>
      <c r="G2101" s="5" t="s">
        <v>4694</v>
      </c>
      <c r="H2101" s="9" t="s">
        <v>4695</v>
      </c>
      <c r="I2101" s="22">
        <v>0</v>
      </c>
      <c r="J2101" s="22">
        <v>0</v>
      </c>
      <c r="K2101" s="12" t="s">
        <v>3800</v>
      </c>
      <c r="T2101" s="12" t="s">
        <v>3180</v>
      </c>
    </row>
    <row r="2102" spans="5:20" ht="12.95" customHeight="1" x14ac:dyDescent="0.2">
      <c r="E2102" s="5" t="s">
        <v>599</v>
      </c>
      <c r="G2102" s="3" t="s">
        <v>4697</v>
      </c>
      <c r="H2102" s="10" t="s">
        <v>4698</v>
      </c>
      <c r="I2102" s="23">
        <f>SUM(I2088:I2101)</f>
        <v>0</v>
      </c>
      <c r="J2102" s="23">
        <f>SUM(J2088:J2101)</f>
        <v>0</v>
      </c>
      <c r="K2102" s="13" t="s">
        <v>3801</v>
      </c>
      <c r="T2102" s="12" t="s">
        <v>3181</v>
      </c>
    </row>
    <row r="2103" spans="5:20" ht="12.95" customHeight="1" x14ac:dyDescent="0.2">
      <c r="E2103" s="5" t="s">
        <v>599</v>
      </c>
      <c r="G2103" s="5" t="s">
        <v>4700</v>
      </c>
      <c r="H2103" s="9" t="s">
        <v>4701</v>
      </c>
      <c r="I2103" s="22">
        <v>0</v>
      </c>
      <c r="J2103" s="22">
        <v>0</v>
      </c>
      <c r="K2103" s="12" t="s">
        <v>3802</v>
      </c>
      <c r="T2103" s="12" t="s">
        <v>3182</v>
      </c>
    </row>
    <row r="2104" spans="5:20" ht="12.95" customHeight="1" x14ac:dyDescent="0.2">
      <c r="E2104" s="5" t="s">
        <v>599</v>
      </c>
      <c r="G2104" s="3" t="s">
        <v>4703</v>
      </c>
      <c r="H2104" s="10" t="s">
        <v>4704</v>
      </c>
      <c r="I2104" s="23">
        <f>+I2102-(I2103*$I$1)</f>
        <v>0</v>
      </c>
      <c r="J2104" s="23">
        <f>+J2102-(J2103*$I$1)</f>
        <v>0</v>
      </c>
      <c r="K2104" s="13" t="s">
        <v>3803</v>
      </c>
      <c r="T2104" s="12" t="s">
        <v>3183</v>
      </c>
    </row>
    <row r="2105" spans="5:20" ht="12.95" customHeight="1" x14ac:dyDescent="0.2">
      <c r="E2105" s="5" t="s">
        <v>599</v>
      </c>
      <c r="G2105" s="7" t="s">
        <v>4706</v>
      </c>
      <c r="H2105" s="8" t="s">
        <v>4707</v>
      </c>
      <c r="I2105" s="21"/>
      <c r="J2105" s="21"/>
      <c r="K2105" s="12" t="s">
        <v>3804</v>
      </c>
      <c r="T2105" s="12" t="s">
        <v>3184</v>
      </c>
    </row>
    <row r="2106" spans="5:20" ht="12.95" customHeight="1" x14ac:dyDescent="0.2">
      <c r="E2106" s="5" t="s">
        <v>599</v>
      </c>
      <c r="G2106" s="5" t="s">
        <v>4709</v>
      </c>
      <c r="H2106" s="9" t="s">
        <v>4710</v>
      </c>
      <c r="I2106" s="22">
        <v>0</v>
      </c>
      <c r="J2106" s="22">
        <v>0</v>
      </c>
      <c r="K2106" s="12" t="s">
        <v>3805</v>
      </c>
      <c r="T2106" s="12" t="s">
        <v>3185</v>
      </c>
    </row>
    <row r="2107" spans="5:20" ht="12.95" customHeight="1" x14ac:dyDescent="0.2">
      <c r="E2107" s="5" t="s">
        <v>599</v>
      </c>
      <c r="G2107" s="5" t="s">
        <v>4712</v>
      </c>
      <c r="H2107" s="9" t="s">
        <v>1533</v>
      </c>
      <c r="I2107" s="22">
        <v>0</v>
      </c>
      <c r="J2107" s="22">
        <v>0</v>
      </c>
      <c r="K2107" s="12" t="s">
        <v>3806</v>
      </c>
      <c r="T2107" s="12" t="s">
        <v>3186</v>
      </c>
    </row>
    <row r="2108" spans="5:20" ht="12.95" customHeight="1" x14ac:dyDescent="0.2">
      <c r="E2108" s="5" t="s">
        <v>599</v>
      </c>
      <c r="G2108" s="5" t="s">
        <v>1535</v>
      </c>
      <c r="H2108" s="9" t="s">
        <v>1536</v>
      </c>
      <c r="I2108" s="22">
        <v>0</v>
      </c>
      <c r="J2108" s="22">
        <v>0</v>
      </c>
      <c r="K2108" s="12" t="s">
        <v>3807</v>
      </c>
      <c r="T2108" s="12" t="s">
        <v>3187</v>
      </c>
    </row>
    <row r="2109" spans="5:20" ht="12.95" customHeight="1" x14ac:dyDescent="0.2">
      <c r="E2109" s="5" t="s">
        <v>599</v>
      </c>
      <c r="G2109" s="3" t="s">
        <v>1538</v>
      </c>
      <c r="H2109" s="10" t="s">
        <v>1539</v>
      </c>
      <c r="I2109" s="23">
        <f>SUM(I2106:I2108)</f>
        <v>0</v>
      </c>
      <c r="J2109" s="23">
        <f>SUM(J2106:J2108)</f>
        <v>0</v>
      </c>
      <c r="K2109" s="13" t="s">
        <v>3808</v>
      </c>
      <c r="T2109" s="12" t="s">
        <v>3188</v>
      </c>
    </row>
    <row r="2110" spans="5:20" ht="12.95" customHeight="1" x14ac:dyDescent="0.2">
      <c r="E2110" s="5" t="s">
        <v>599</v>
      </c>
      <c r="G2110" s="3" t="s">
        <v>1541</v>
      </c>
      <c r="H2110" s="10" t="s">
        <v>1542</v>
      </c>
      <c r="I2110" s="23">
        <f>+I2104+I2109</f>
        <v>0</v>
      </c>
      <c r="J2110" s="23">
        <f>+J2104+J2109</f>
        <v>0</v>
      </c>
      <c r="K2110" s="13" t="s">
        <v>3809</v>
      </c>
      <c r="T2110" s="12" t="s">
        <v>3189</v>
      </c>
    </row>
    <row r="2111" spans="5:20" ht="12.95" customHeight="1" x14ac:dyDescent="0.2">
      <c r="E2111" s="5" t="s">
        <v>599</v>
      </c>
      <c r="G2111" s="7" t="s">
        <v>1544</v>
      </c>
      <c r="H2111" s="8" t="s">
        <v>1545</v>
      </c>
      <c r="I2111" s="21"/>
      <c r="J2111" s="21"/>
      <c r="K2111" s="12" t="s">
        <v>3810</v>
      </c>
      <c r="T2111" s="12" t="s">
        <v>3190</v>
      </c>
    </row>
    <row r="2112" spans="5:20" ht="12.95" customHeight="1" x14ac:dyDescent="0.2">
      <c r="E2112" s="5" t="s">
        <v>599</v>
      </c>
      <c r="G2112" s="5" t="s">
        <v>1547</v>
      </c>
      <c r="H2112" s="9" t="s">
        <v>1548</v>
      </c>
      <c r="I2112" s="22">
        <v>0</v>
      </c>
      <c r="J2112" s="22">
        <v>0</v>
      </c>
      <c r="K2112" s="12" t="s">
        <v>3811</v>
      </c>
      <c r="T2112" s="12" t="s">
        <v>3191</v>
      </c>
    </row>
    <row r="2113" spans="5:20" ht="12.95" customHeight="1" x14ac:dyDescent="0.2">
      <c r="E2113" s="5" t="s">
        <v>599</v>
      </c>
      <c r="G2113" s="5" t="s">
        <v>1550</v>
      </c>
      <c r="H2113" s="9" t="s">
        <v>1551</v>
      </c>
      <c r="I2113" s="22">
        <v>0</v>
      </c>
      <c r="J2113" s="22">
        <v>0</v>
      </c>
      <c r="K2113" s="12" t="s">
        <v>3812</v>
      </c>
      <c r="T2113" s="12" t="s">
        <v>3192</v>
      </c>
    </row>
    <row r="2114" spans="5:20" ht="12.95" customHeight="1" x14ac:dyDescent="0.2">
      <c r="E2114" s="5" t="s">
        <v>599</v>
      </c>
      <c r="G2114" s="5" t="s">
        <v>1553</v>
      </c>
      <c r="H2114" s="9" t="s">
        <v>1554</v>
      </c>
      <c r="I2114" s="22">
        <v>0</v>
      </c>
      <c r="J2114" s="22">
        <v>0</v>
      </c>
      <c r="K2114" s="12" t="s">
        <v>3813</v>
      </c>
      <c r="T2114" s="12" t="s">
        <v>3193</v>
      </c>
    </row>
    <row r="2115" spans="5:20" ht="12.95" customHeight="1" x14ac:dyDescent="0.2">
      <c r="E2115" s="5" t="s">
        <v>599</v>
      </c>
      <c r="G2115" s="5" t="s">
        <v>1556</v>
      </c>
      <c r="H2115" s="9" t="s">
        <v>1557</v>
      </c>
      <c r="I2115" s="22">
        <v>0</v>
      </c>
      <c r="J2115" s="22">
        <v>0</v>
      </c>
      <c r="K2115" s="12" t="s">
        <v>3814</v>
      </c>
      <c r="T2115" s="12" t="s">
        <v>3194</v>
      </c>
    </row>
    <row r="2116" spans="5:20" ht="12.95" customHeight="1" x14ac:dyDescent="0.2">
      <c r="E2116" s="5" t="s">
        <v>599</v>
      </c>
      <c r="G2116" s="5" t="s">
        <v>1559</v>
      </c>
      <c r="H2116" s="9" t="s">
        <v>1560</v>
      </c>
      <c r="I2116" s="22">
        <v>0</v>
      </c>
      <c r="J2116" s="22">
        <v>0</v>
      </c>
      <c r="K2116" s="12" t="s">
        <v>3815</v>
      </c>
      <c r="T2116" s="12" t="s">
        <v>3195</v>
      </c>
    </row>
    <row r="2117" spans="5:20" ht="12.95" customHeight="1" x14ac:dyDescent="0.2">
      <c r="E2117" s="5" t="s">
        <v>599</v>
      </c>
      <c r="G2117" s="5" t="s">
        <v>1562</v>
      </c>
      <c r="H2117" s="9" t="s">
        <v>1563</v>
      </c>
      <c r="I2117" s="22">
        <v>0</v>
      </c>
      <c r="J2117" s="22">
        <v>0</v>
      </c>
      <c r="K2117" s="12" t="s">
        <v>3816</v>
      </c>
      <c r="T2117" s="12" t="s">
        <v>3196</v>
      </c>
    </row>
    <row r="2118" spans="5:20" ht="12.95" customHeight="1" x14ac:dyDescent="0.2">
      <c r="E2118" s="5" t="s">
        <v>599</v>
      </c>
      <c r="G2118" s="5" t="s">
        <v>1565</v>
      </c>
      <c r="H2118" s="9" t="s">
        <v>1566</v>
      </c>
      <c r="I2118" s="22">
        <v>0</v>
      </c>
      <c r="J2118" s="22">
        <v>0</v>
      </c>
      <c r="K2118" s="12" t="s">
        <v>3817</v>
      </c>
      <c r="T2118" s="12" t="s">
        <v>3197</v>
      </c>
    </row>
    <row r="2119" spans="5:20" ht="12.95" customHeight="1" x14ac:dyDescent="0.2">
      <c r="E2119" s="5" t="s">
        <v>599</v>
      </c>
      <c r="G2119" s="5" t="s">
        <v>1568</v>
      </c>
      <c r="H2119" s="9" t="s">
        <v>1569</v>
      </c>
      <c r="I2119" s="22">
        <v>0</v>
      </c>
      <c r="J2119" s="22">
        <v>0</v>
      </c>
      <c r="K2119" s="12" t="s">
        <v>3818</v>
      </c>
      <c r="T2119" s="12" t="s">
        <v>3198</v>
      </c>
    </row>
    <row r="2120" spans="5:20" ht="12.95" customHeight="1" x14ac:dyDescent="0.2">
      <c r="E2120" s="5" t="s">
        <v>599</v>
      </c>
      <c r="G2120" s="5" t="s">
        <v>1571</v>
      </c>
      <c r="H2120" s="9" t="s">
        <v>1572</v>
      </c>
      <c r="I2120" s="22">
        <v>0</v>
      </c>
      <c r="J2120" s="22">
        <v>0</v>
      </c>
      <c r="K2120" s="12" t="s">
        <v>3819</v>
      </c>
      <c r="T2120" s="12" t="s">
        <v>3199</v>
      </c>
    </row>
    <row r="2121" spans="5:20" ht="12.95" customHeight="1" x14ac:dyDescent="0.2">
      <c r="E2121" s="5" t="s">
        <v>599</v>
      </c>
      <c r="G2121" s="5" t="s">
        <v>1574</v>
      </c>
      <c r="H2121" s="9" t="s">
        <v>1575</v>
      </c>
      <c r="I2121" s="22">
        <v>0</v>
      </c>
      <c r="J2121" s="22">
        <v>0</v>
      </c>
      <c r="K2121" s="12" t="s">
        <v>3820</v>
      </c>
      <c r="T2121" s="12" t="s">
        <v>3200</v>
      </c>
    </row>
    <row r="2122" spans="5:20" ht="12.95" customHeight="1" x14ac:dyDescent="0.2">
      <c r="E2122" s="5" t="s">
        <v>599</v>
      </c>
      <c r="G2122" s="5" t="s">
        <v>1577</v>
      </c>
      <c r="H2122" s="9" t="s">
        <v>1578</v>
      </c>
      <c r="I2122" s="22">
        <v>0</v>
      </c>
      <c r="J2122" s="22">
        <v>0</v>
      </c>
      <c r="K2122" s="12" t="s">
        <v>3821</v>
      </c>
      <c r="T2122" s="12" t="s">
        <v>3201</v>
      </c>
    </row>
    <row r="2123" spans="5:20" ht="12.95" customHeight="1" x14ac:dyDescent="0.2">
      <c r="E2123" s="5" t="s">
        <v>599</v>
      </c>
      <c r="G2123" s="5" t="s">
        <v>1580</v>
      </c>
      <c r="H2123" s="9" t="s">
        <v>1581</v>
      </c>
      <c r="I2123" s="22">
        <v>0</v>
      </c>
      <c r="J2123" s="22">
        <v>0</v>
      </c>
      <c r="K2123" s="12" t="s">
        <v>3822</v>
      </c>
      <c r="T2123" s="12" t="s">
        <v>3202</v>
      </c>
    </row>
    <row r="2124" spans="5:20" ht="12.95" customHeight="1" x14ac:dyDescent="0.2">
      <c r="E2124" s="5" t="s">
        <v>599</v>
      </c>
      <c r="G2124" s="5" t="s">
        <v>1583</v>
      </c>
      <c r="H2124" s="9" t="s">
        <v>1584</v>
      </c>
      <c r="I2124" s="22">
        <v>0</v>
      </c>
      <c r="J2124" s="22">
        <v>0</v>
      </c>
      <c r="K2124" s="12" t="s">
        <v>3823</v>
      </c>
      <c r="T2124" s="12" t="s">
        <v>3203</v>
      </c>
    </row>
    <row r="2125" spans="5:20" ht="12.95" customHeight="1" x14ac:dyDescent="0.2">
      <c r="E2125" s="5" t="s">
        <v>599</v>
      </c>
      <c r="G2125" s="5" t="s">
        <v>1586</v>
      </c>
      <c r="H2125" s="9" t="s">
        <v>1587</v>
      </c>
      <c r="I2125" s="22">
        <v>0</v>
      </c>
      <c r="J2125" s="22">
        <v>0</v>
      </c>
      <c r="K2125" s="12" t="s">
        <v>3824</v>
      </c>
      <c r="T2125" s="12" t="s">
        <v>3204</v>
      </c>
    </row>
    <row r="2126" spans="5:20" ht="12.95" customHeight="1" x14ac:dyDescent="0.2">
      <c r="E2126" s="5" t="s">
        <v>599</v>
      </c>
      <c r="G2126" s="5" t="s">
        <v>1589</v>
      </c>
      <c r="H2126" s="9" t="s">
        <v>1590</v>
      </c>
      <c r="I2126" s="22">
        <v>0</v>
      </c>
      <c r="J2126" s="22">
        <v>0</v>
      </c>
      <c r="K2126" s="12" t="s">
        <v>3825</v>
      </c>
      <c r="T2126" s="12" t="s">
        <v>3205</v>
      </c>
    </row>
    <row r="2127" spans="5:20" ht="12.95" customHeight="1" x14ac:dyDescent="0.2">
      <c r="E2127" s="5" t="s">
        <v>599</v>
      </c>
      <c r="G2127" s="5" t="s">
        <v>1592</v>
      </c>
      <c r="H2127" s="9" t="s">
        <v>1593</v>
      </c>
      <c r="I2127" s="22">
        <v>0</v>
      </c>
      <c r="J2127" s="22">
        <v>0</v>
      </c>
      <c r="K2127" s="12" t="s">
        <v>3826</v>
      </c>
      <c r="T2127" s="12" t="s">
        <v>3206</v>
      </c>
    </row>
    <row r="2128" spans="5:20" ht="12.95" customHeight="1" x14ac:dyDescent="0.2">
      <c r="E2128" s="5" t="s">
        <v>599</v>
      </c>
      <c r="G2128" s="5" t="s">
        <v>1595</v>
      </c>
      <c r="H2128" s="9" t="s">
        <v>1596</v>
      </c>
      <c r="I2128" s="22">
        <v>0</v>
      </c>
      <c r="J2128" s="22">
        <v>0</v>
      </c>
      <c r="K2128" s="12" t="s">
        <v>3827</v>
      </c>
      <c r="T2128" s="12" t="s">
        <v>3207</v>
      </c>
    </row>
    <row r="2129" spans="5:20" ht="12.95" customHeight="1" x14ac:dyDescent="0.2">
      <c r="E2129" s="5" t="s">
        <v>599</v>
      </c>
      <c r="G2129" s="3" t="s">
        <v>1598</v>
      </c>
      <c r="H2129" s="10" t="s">
        <v>1599</v>
      </c>
      <c r="I2129" s="23">
        <f>SUM(I2112:I2128)</f>
        <v>0</v>
      </c>
      <c r="J2129" s="23">
        <f>SUM(J2112:J2128)</f>
        <v>0</v>
      </c>
      <c r="K2129" s="13" t="s">
        <v>3828</v>
      </c>
      <c r="T2129" s="12" t="s">
        <v>3208</v>
      </c>
    </row>
    <row r="2130" spans="5:20" ht="12.95" customHeight="1" x14ac:dyDescent="0.2">
      <c r="E2130" s="5" t="s">
        <v>599</v>
      </c>
      <c r="G2130" s="7" t="s">
        <v>1601</v>
      </c>
      <c r="H2130" s="8" t="s">
        <v>1602</v>
      </c>
      <c r="I2130" s="21"/>
      <c r="J2130" s="21"/>
      <c r="K2130" s="12" t="s">
        <v>3829</v>
      </c>
      <c r="T2130" s="12" t="s">
        <v>3209</v>
      </c>
    </row>
    <row r="2131" spans="5:20" ht="12.95" customHeight="1" x14ac:dyDescent="0.2">
      <c r="E2131" s="5" t="s">
        <v>599</v>
      </c>
      <c r="G2131" s="5" t="s">
        <v>1604</v>
      </c>
      <c r="H2131" s="9" t="s">
        <v>1605</v>
      </c>
      <c r="I2131" s="22">
        <v>0</v>
      </c>
      <c r="J2131" s="22">
        <v>0</v>
      </c>
      <c r="K2131" s="12" t="s">
        <v>3830</v>
      </c>
      <c r="T2131" s="12" t="s">
        <v>3210</v>
      </c>
    </row>
    <row r="2132" spans="5:20" ht="12.95" customHeight="1" x14ac:dyDescent="0.2">
      <c r="E2132" s="5" t="s">
        <v>599</v>
      </c>
      <c r="G2132" s="5" t="s">
        <v>1607</v>
      </c>
      <c r="H2132" s="9" t="s">
        <v>1608</v>
      </c>
      <c r="I2132" s="22">
        <v>0</v>
      </c>
      <c r="J2132" s="22">
        <v>0</v>
      </c>
      <c r="K2132" s="12" t="s">
        <v>3831</v>
      </c>
      <c r="T2132" s="12" t="s">
        <v>3211</v>
      </c>
    </row>
    <row r="2133" spans="5:20" ht="12.95" customHeight="1" x14ac:dyDescent="0.2">
      <c r="E2133" s="5" t="s">
        <v>599</v>
      </c>
      <c r="G2133" s="5" t="s">
        <v>1610</v>
      </c>
      <c r="H2133" s="9" t="s">
        <v>1611</v>
      </c>
      <c r="I2133" s="22">
        <v>0</v>
      </c>
      <c r="J2133" s="22">
        <v>0</v>
      </c>
      <c r="K2133" s="12" t="s">
        <v>3832</v>
      </c>
      <c r="T2133" s="12" t="s">
        <v>3212</v>
      </c>
    </row>
    <row r="2134" spans="5:20" ht="12.95" customHeight="1" x14ac:dyDescent="0.2">
      <c r="E2134" s="5" t="s">
        <v>599</v>
      </c>
      <c r="G2134" s="3" t="s">
        <v>1613</v>
      </c>
      <c r="H2134" s="10" t="s">
        <v>1614</v>
      </c>
      <c r="I2134" s="23">
        <f>SUM(I2131:I2133)</f>
        <v>0</v>
      </c>
      <c r="J2134" s="23">
        <f>SUM(J2131:J2133)</f>
        <v>0</v>
      </c>
      <c r="K2134" s="13" t="s">
        <v>3833</v>
      </c>
      <c r="T2134" s="12" t="s">
        <v>3213</v>
      </c>
    </row>
    <row r="2135" spans="5:20" ht="12.95" customHeight="1" x14ac:dyDescent="0.2">
      <c r="E2135" s="5" t="s">
        <v>599</v>
      </c>
      <c r="G2135" s="3" t="s">
        <v>1616</v>
      </c>
      <c r="H2135" s="10" t="s">
        <v>1617</v>
      </c>
      <c r="I2135" s="23">
        <f>+I2129+I2134</f>
        <v>0</v>
      </c>
      <c r="J2135" s="23">
        <f>+J2129+J2134</f>
        <v>0</v>
      </c>
      <c r="K2135" s="13" t="s">
        <v>3834</v>
      </c>
      <c r="T2135" s="12" t="s">
        <v>3214</v>
      </c>
    </row>
    <row r="2136" spans="5:20" ht="12.95" customHeight="1" x14ac:dyDescent="0.2">
      <c r="E2136" s="5" t="s">
        <v>599</v>
      </c>
      <c r="G2136" s="7" t="s">
        <v>1619</v>
      </c>
      <c r="H2136" s="8" t="s">
        <v>1620</v>
      </c>
      <c r="I2136" s="21"/>
      <c r="J2136" s="21"/>
      <c r="K2136" s="12" t="s">
        <v>3835</v>
      </c>
      <c r="T2136" s="12" t="s">
        <v>3215</v>
      </c>
    </row>
    <row r="2137" spans="5:20" ht="12.95" customHeight="1" x14ac:dyDescent="0.2">
      <c r="E2137" s="5" t="s">
        <v>599</v>
      </c>
      <c r="G2137" s="3" t="s">
        <v>1622</v>
      </c>
      <c r="H2137" s="10" t="s">
        <v>1623</v>
      </c>
      <c r="I2137" s="23">
        <f>+I2110-(I2135*$I$1)</f>
        <v>0</v>
      </c>
      <c r="J2137" s="23">
        <f>+J2110-(J2135*$I$1)</f>
        <v>0</v>
      </c>
      <c r="K2137" s="13" t="s">
        <v>3836</v>
      </c>
      <c r="T2137" s="12" t="s">
        <v>3216</v>
      </c>
    </row>
    <row r="2138" spans="5:20" ht="12.95" customHeight="1" x14ac:dyDescent="0.2">
      <c r="E2138" s="5" t="s">
        <v>599</v>
      </c>
      <c r="G2138" s="5" t="s">
        <v>1625</v>
      </c>
      <c r="H2138" s="9" t="s">
        <v>1626</v>
      </c>
      <c r="I2138" s="22">
        <v>0</v>
      </c>
      <c r="J2138" s="22">
        <v>0</v>
      </c>
      <c r="K2138" s="12" t="s">
        <v>3837</v>
      </c>
      <c r="T2138" s="12" t="s">
        <v>3217</v>
      </c>
    </row>
    <row r="2139" spans="5:20" ht="12.95" customHeight="1" x14ac:dyDescent="0.2">
      <c r="E2139" s="5" t="s">
        <v>599</v>
      </c>
      <c r="G2139" s="3" t="s">
        <v>1628</v>
      </c>
      <c r="H2139" s="10" t="s">
        <v>1629</v>
      </c>
      <c r="I2139" s="23">
        <f>+I2137-(I2138*$I$1)</f>
        <v>0</v>
      </c>
      <c r="J2139" s="23">
        <f>+J2137-(J2138*$I$1)</f>
        <v>0</v>
      </c>
      <c r="K2139" s="13" t="s">
        <v>3838</v>
      </c>
      <c r="T2139" s="12" t="s">
        <v>3218</v>
      </c>
    </row>
    <row r="2140" spans="5:20" ht="12.95" customHeight="1" x14ac:dyDescent="0.2">
      <c r="E2140" s="5" t="s">
        <v>599</v>
      </c>
      <c r="G2140" s="5" t="s">
        <v>1631</v>
      </c>
      <c r="H2140" s="9" t="s">
        <v>1632</v>
      </c>
      <c r="I2140" s="22">
        <v>0</v>
      </c>
      <c r="J2140" s="22">
        <v>0</v>
      </c>
      <c r="K2140" s="12" t="s">
        <v>3839</v>
      </c>
      <c r="T2140" s="12" t="s">
        <v>3219</v>
      </c>
    </row>
    <row r="2141" spans="5:20" ht="12.95" customHeight="1" x14ac:dyDescent="0.2">
      <c r="E2141" s="5" t="s">
        <v>599</v>
      </c>
      <c r="G2141" s="5" t="s">
        <v>1634</v>
      </c>
      <c r="H2141" s="9" t="s">
        <v>1635</v>
      </c>
      <c r="I2141" s="22">
        <v>0</v>
      </c>
      <c r="J2141" s="22">
        <v>0</v>
      </c>
      <c r="K2141" s="12" t="s">
        <v>3840</v>
      </c>
      <c r="T2141" s="12" t="s">
        <v>3220</v>
      </c>
    </row>
    <row r="2142" spans="5:20" ht="12.95" customHeight="1" x14ac:dyDescent="0.2">
      <c r="E2142" s="5" t="s">
        <v>599</v>
      </c>
      <c r="G2142" s="3" t="s">
        <v>1637</v>
      </c>
      <c r="H2142" s="10" t="s">
        <v>1638</v>
      </c>
      <c r="I2142" s="23">
        <f>SUM(I2139:I2141)</f>
        <v>0</v>
      </c>
      <c r="J2142" s="23">
        <f>SUM(J2139:J2141)</f>
        <v>0</v>
      </c>
      <c r="K2142" s="13" t="s">
        <v>3841</v>
      </c>
      <c r="T2142" s="12" t="s">
        <v>3221</v>
      </c>
    </row>
    <row r="2143" spans="5:20" ht="12.95" customHeight="1" x14ac:dyDescent="0.2">
      <c r="E2143" s="5" t="s">
        <v>599</v>
      </c>
      <c r="G2143" s="7" t="s">
        <v>1640</v>
      </c>
      <c r="H2143" s="8" t="s">
        <v>1641</v>
      </c>
      <c r="I2143" s="21"/>
      <c r="J2143" s="21"/>
      <c r="K2143" s="12" t="s">
        <v>3842</v>
      </c>
      <c r="T2143" s="12" t="s">
        <v>3222</v>
      </c>
    </row>
    <row r="2144" spans="5:20" ht="12.95" customHeight="1" x14ac:dyDescent="0.2">
      <c r="E2144" s="5" t="s">
        <v>599</v>
      </c>
      <c r="G2144" s="5" t="s">
        <v>1643</v>
      </c>
      <c r="H2144" s="9" t="s">
        <v>1644</v>
      </c>
      <c r="I2144" s="22">
        <v>0</v>
      </c>
      <c r="J2144" s="22">
        <v>0</v>
      </c>
      <c r="K2144" s="12" t="s">
        <v>3843</v>
      </c>
      <c r="T2144" s="12" t="s">
        <v>3223</v>
      </c>
    </row>
    <row r="2145" spans="4:20" ht="12.95" customHeight="1" x14ac:dyDescent="0.2">
      <c r="E2145" s="5" t="s">
        <v>599</v>
      </c>
      <c r="G2145" s="5" t="s">
        <v>1646</v>
      </c>
      <c r="H2145" s="9" t="s">
        <v>1647</v>
      </c>
      <c r="I2145" s="22">
        <v>0</v>
      </c>
      <c r="J2145" s="22">
        <v>0</v>
      </c>
      <c r="K2145" s="12" t="s">
        <v>3844</v>
      </c>
      <c r="T2145" s="12" t="s">
        <v>3224</v>
      </c>
    </row>
    <row r="2146" spans="4:20" ht="12.95" customHeight="1" x14ac:dyDescent="0.2">
      <c r="E2146" s="5" t="s">
        <v>599</v>
      </c>
      <c r="G2146" s="5" t="s">
        <v>1649</v>
      </c>
      <c r="H2146" s="9" t="s">
        <v>1650</v>
      </c>
      <c r="I2146" s="22">
        <v>0</v>
      </c>
      <c r="J2146" s="22">
        <v>0</v>
      </c>
      <c r="K2146" s="12" t="s">
        <v>3845</v>
      </c>
      <c r="T2146" s="12" t="s">
        <v>3225</v>
      </c>
    </row>
    <row r="2147" spans="4:20" ht="12.95" customHeight="1" x14ac:dyDescent="0.2">
      <c r="E2147" s="5" t="s">
        <v>599</v>
      </c>
      <c r="G2147" s="5" t="s">
        <v>1652</v>
      </c>
      <c r="H2147" s="9" t="s">
        <v>1653</v>
      </c>
      <c r="I2147" s="22">
        <v>0</v>
      </c>
      <c r="J2147" s="22">
        <v>0</v>
      </c>
      <c r="K2147" s="12" t="s">
        <v>3846</v>
      </c>
      <c r="T2147" s="12" t="s">
        <v>3226</v>
      </c>
    </row>
    <row r="2148" spans="4:20" ht="12.95" customHeight="1" x14ac:dyDescent="0.2">
      <c r="E2148" s="5" t="s">
        <v>599</v>
      </c>
      <c r="G2148" s="5" t="s">
        <v>1655</v>
      </c>
      <c r="H2148" s="9" t="s">
        <v>1656</v>
      </c>
      <c r="I2148" s="22">
        <v>0</v>
      </c>
      <c r="J2148" s="22">
        <v>0</v>
      </c>
      <c r="K2148" s="12" t="s">
        <v>3847</v>
      </c>
      <c r="T2148" s="12" t="s">
        <v>3227</v>
      </c>
    </row>
    <row r="2149" spans="4:20" ht="12.95" customHeight="1" x14ac:dyDescent="0.2">
      <c r="E2149" s="5" t="s">
        <v>599</v>
      </c>
      <c r="G2149" s="5" t="s">
        <v>1658</v>
      </c>
      <c r="H2149" s="9" t="s">
        <v>1659</v>
      </c>
      <c r="I2149" s="22">
        <v>0</v>
      </c>
      <c r="J2149" s="22">
        <v>0</v>
      </c>
      <c r="K2149" s="12" t="s">
        <v>3848</v>
      </c>
      <c r="T2149" s="12" t="s">
        <v>3228</v>
      </c>
    </row>
    <row r="2150" spans="4:20" ht="12.95" customHeight="1" x14ac:dyDescent="0.2">
      <c r="E2150" s="5" t="s">
        <v>599</v>
      </c>
      <c r="G2150" s="5" t="s">
        <v>1661</v>
      </c>
      <c r="H2150" s="9" t="s">
        <v>1662</v>
      </c>
      <c r="I2150" s="22">
        <v>0</v>
      </c>
      <c r="J2150" s="22">
        <v>0</v>
      </c>
      <c r="K2150" s="12" t="s">
        <v>3849</v>
      </c>
      <c r="T2150" s="12" t="s">
        <v>3229</v>
      </c>
    </row>
    <row r="2151" spans="4:20" ht="12.95" customHeight="1" x14ac:dyDescent="0.2">
      <c r="E2151" s="5" t="s">
        <v>599</v>
      </c>
      <c r="G2151" s="5" t="s">
        <v>1664</v>
      </c>
      <c r="H2151" s="9" t="s">
        <v>1665</v>
      </c>
      <c r="I2151" s="22">
        <v>0</v>
      </c>
      <c r="J2151" s="22">
        <v>0</v>
      </c>
      <c r="K2151" s="12" t="s">
        <v>3850</v>
      </c>
      <c r="T2151" s="12" t="s">
        <v>3230</v>
      </c>
    </row>
    <row r="2152" spans="4:20" ht="12.95" customHeight="1" x14ac:dyDescent="0.2">
      <c r="E2152" s="5" t="s">
        <v>599</v>
      </c>
      <c r="G2152" s="5" t="s">
        <v>1667</v>
      </c>
      <c r="H2152" s="9" t="s">
        <v>1668</v>
      </c>
      <c r="I2152" s="22">
        <v>0</v>
      </c>
      <c r="J2152" s="22">
        <v>0</v>
      </c>
      <c r="K2152" s="12" t="s">
        <v>3851</v>
      </c>
      <c r="T2152" s="12" t="s">
        <v>3231</v>
      </c>
    </row>
    <row r="2153" spans="4:20" ht="12.95" customHeight="1" x14ac:dyDescent="0.2">
      <c r="E2153" s="5" t="s">
        <v>599</v>
      </c>
      <c r="G2153" s="3" t="s">
        <v>1670</v>
      </c>
      <c r="H2153" s="10" t="s">
        <v>1671</v>
      </c>
      <c r="I2153" s="23">
        <f>+I2142+SUM(I2144:I2152)</f>
        <v>0</v>
      </c>
      <c r="J2153" s="23">
        <f>+J2142+SUM(J2144:J2152)</f>
        <v>0</v>
      </c>
      <c r="K2153" s="13" t="s">
        <v>3852</v>
      </c>
      <c r="T2153" s="12" t="s">
        <v>3232</v>
      </c>
    </row>
    <row r="2154" spans="4:20" ht="12.95" customHeight="1" x14ac:dyDescent="0.2">
      <c r="D2154" s="5" t="s">
        <v>3853</v>
      </c>
      <c r="E2154" s="5" t="s">
        <v>3854</v>
      </c>
      <c r="F2154" s="18"/>
      <c r="G2154" s="7" t="s">
        <v>4652</v>
      </c>
      <c r="H2154" s="8" t="s">
        <v>4653</v>
      </c>
      <c r="I2154" s="21"/>
      <c r="J2154" s="21"/>
      <c r="K2154" s="12" t="s">
        <v>3855</v>
      </c>
      <c r="T2154" s="12" t="s">
        <v>3233</v>
      </c>
    </row>
    <row r="2155" spans="4:20" ht="12.95" customHeight="1" x14ac:dyDescent="0.2">
      <c r="E2155" s="5" t="s">
        <v>3854</v>
      </c>
      <c r="G2155" s="5" t="s">
        <v>4655</v>
      </c>
      <c r="H2155" s="9" t="s">
        <v>4656</v>
      </c>
      <c r="I2155" s="22">
        <v>0</v>
      </c>
      <c r="J2155" s="22">
        <v>0</v>
      </c>
      <c r="K2155" s="12" t="s">
        <v>3856</v>
      </c>
      <c r="T2155" s="12" t="s">
        <v>3234</v>
      </c>
    </row>
    <row r="2156" spans="4:20" ht="12.95" customHeight="1" x14ac:dyDescent="0.2">
      <c r="E2156" s="5" t="s">
        <v>3854</v>
      </c>
      <c r="G2156" s="5" t="s">
        <v>4658</v>
      </c>
      <c r="H2156" s="9" t="s">
        <v>4659</v>
      </c>
      <c r="I2156" s="22">
        <v>0</v>
      </c>
      <c r="J2156" s="22">
        <v>0</v>
      </c>
      <c r="K2156" s="12" t="s">
        <v>3857</v>
      </c>
      <c r="T2156" s="12" t="s">
        <v>3235</v>
      </c>
    </row>
    <row r="2157" spans="4:20" ht="12.95" customHeight="1" x14ac:dyDescent="0.2">
      <c r="E2157" s="5" t="s">
        <v>3854</v>
      </c>
      <c r="G2157" s="5" t="s">
        <v>4661</v>
      </c>
      <c r="H2157" s="9" t="s">
        <v>4662</v>
      </c>
      <c r="I2157" s="22">
        <v>0</v>
      </c>
      <c r="J2157" s="22">
        <v>0</v>
      </c>
      <c r="K2157" s="12" t="s">
        <v>3858</v>
      </c>
      <c r="T2157" s="12" t="s">
        <v>3236</v>
      </c>
    </row>
    <row r="2158" spans="4:20" ht="12.95" customHeight="1" x14ac:dyDescent="0.2">
      <c r="E2158" s="5" t="s">
        <v>3854</v>
      </c>
      <c r="G2158" s="5" t="s">
        <v>4664</v>
      </c>
      <c r="H2158" s="9" t="s">
        <v>4665</v>
      </c>
      <c r="I2158" s="22">
        <v>0</v>
      </c>
      <c r="J2158" s="22">
        <v>0</v>
      </c>
      <c r="K2158" s="12" t="s">
        <v>3859</v>
      </c>
      <c r="T2158" s="12" t="s">
        <v>3237</v>
      </c>
    </row>
    <row r="2159" spans="4:20" ht="12.95" customHeight="1" x14ac:dyDescent="0.2">
      <c r="E2159" s="5" t="s">
        <v>3854</v>
      </c>
      <c r="G2159" s="5" t="s">
        <v>4667</v>
      </c>
      <c r="H2159" s="9" t="s">
        <v>4668</v>
      </c>
      <c r="I2159" s="22">
        <v>0</v>
      </c>
      <c r="J2159" s="22">
        <v>0</v>
      </c>
      <c r="K2159" s="12" t="s">
        <v>3860</v>
      </c>
      <c r="T2159" s="12" t="s">
        <v>3238</v>
      </c>
    </row>
    <row r="2160" spans="4:20" ht="12.95" customHeight="1" x14ac:dyDescent="0.2">
      <c r="E2160" s="5" t="s">
        <v>3854</v>
      </c>
      <c r="G2160" s="5" t="s">
        <v>4670</v>
      </c>
      <c r="H2160" s="9" t="s">
        <v>4671</v>
      </c>
      <c r="I2160" s="22">
        <v>0</v>
      </c>
      <c r="J2160" s="22">
        <v>0</v>
      </c>
      <c r="K2160" s="12" t="s">
        <v>3861</v>
      </c>
      <c r="T2160" s="12" t="s">
        <v>3239</v>
      </c>
    </row>
    <row r="2161" spans="5:20" ht="12.95" customHeight="1" x14ac:dyDescent="0.2">
      <c r="E2161" s="5" t="s">
        <v>3854</v>
      </c>
      <c r="G2161" s="5" t="s">
        <v>4673</v>
      </c>
      <c r="H2161" s="9" t="s">
        <v>4674</v>
      </c>
      <c r="I2161" s="22">
        <v>0</v>
      </c>
      <c r="J2161" s="22">
        <v>0</v>
      </c>
      <c r="K2161" s="12" t="s">
        <v>3862</v>
      </c>
      <c r="T2161" s="12" t="s">
        <v>3240</v>
      </c>
    </row>
    <row r="2162" spans="5:20" ht="12.95" customHeight="1" x14ac:dyDescent="0.2">
      <c r="E2162" s="5" t="s">
        <v>3854</v>
      </c>
      <c r="G2162" s="5" t="s">
        <v>4676</v>
      </c>
      <c r="H2162" s="9" t="s">
        <v>4677</v>
      </c>
      <c r="I2162" s="22">
        <v>0</v>
      </c>
      <c r="J2162" s="22">
        <v>0</v>
      </c>
      <c r="K2162" s="12" t="s">
        <v>3863</v>
      </c>
      <c r="T2162" s="12" t="s">
        <v>3241</v>
      </c>
    </row>
    <row r="2163" spans="5:20" ht="12.95" customHeight="1" x14ac:dyDescent="0.2">
      <c r="E2163" s="5" t="s">
        <v>3854</v>
      </c>
      <c r="G2163" s="5" t="s">
        <v>4679</v>
      </c>
      <c r="H2163" s="9" t="s">
        <v>4680</v>
      </c>
      <c r="I2163" s="22">
        <v>0</v>
      </c>
      <c r="J2163" s="22">
        <v>0</v>
      </c>
      <c r="K2163" s="12" t="s">
        <v>3864</v>
      </c>
      <c r="T2163" s="12" t="s">
        <v>3242</v>
      </c>
    </row>
    <row r="2164" spans="5:20" ht="12.95" customHeight="1" x14ac:dyDescent="0.2">
      <c r="E2164" s="5" t="s">
        <v>3854</v>
      </c>
      <c r="G2164" s="5" t="s">
        <v>4682</v>
      </c>
      <c r="H2164" s="9" t="s">
        <v>4683</v>
      </c>
      <c r="I2164" s="22">
        <v>0</v>
      </c>
      <c r="J2164" s="22">
        <v>0</v>
      </c>
      <c r="K2164" s="12" t="s">
        <v>3865</v>
      </c>
      <c r="T2164" s="12" t="s">
        <v>3243</v>
      </c>
    </row>
    <row r="2165" spans="5:20" ht="12.95" customHeight="1" x14ac:dyDescent="0.2">
      <c r="E2165" s="5" t="s">
        <v>3854</v>
      </c>
      <c r="G2165" s="5" t="s">
        <v>4685</v>
      </c>
      <c r="H2165" s="9" t="s">
        <v>4686</v>
      </c>
      <c r="I2165" s="22">
        <v>0</v>
      </c>
      <c r="J2165" s="22">
        <v>0</v>
      </c>
      <c r="K2165" s="12" t="s">
        <v>3866</v>
      </c>
      <c r="T2165" s="12" t="s">
        <v>3244</v>
      </c>
    </row>
    <row r="2166" spans="5:20" ht="12.95" customHeight="1" x14ac:dyDescent="0.2">
      <c r="E2166" s="5" t="s">
        <v>3854</v>
      </c>
      <c r="G2166" s="5" t="s">
        <v>4688</v>
      </c>
      <c r="H2166" s="9" t="s">
        <v>4689</v>
      </c>
      <c r="I2166" s="22">
        <v>0</v>
      </c>
      <c r="J2166" s="22">
        <v>0</v>
      </c>
      <c r="K2166" s="12" t="s">
        <v>3867</v>
      </c>
      <c r="T2166" s="12" t="s">
        <v>3245</v>
      </c>
    </row>
    <row r="2167" spans="5:20" ht="12.95" customHeight="1" x14ac:dyDescent="0.2">
      <c r="E2167" s="5" t="s">
        <v>3854</v>
      </c>
      <c r="G2167" s="5" t="s">
        <v>4691</v>
      </c>
      <c r="H2167" s="9" t="s">
        <v>4692</v>
      </c>
      <c r="I2167" s="22">
        <v>0</v>
      </c>
      <c r="J2167" s="22">
        <v>0</v>
      </c>
      <c r="K2167" s="12" t="s">
        <v>3868</v>
      </c>
      <c r="T2167" s="12" t="s">
        <v>3246</v>
      </c>
    </row>
    <row r="2168" spans="5:20" ht="12.95" customHeight="1" x14ac:dyDescent="0.2">
      <c r="E2168" s="5" t="s">
        <v>3854</v>
      </c>
      <c r="G2168" s="5" t="s">
        <v>4694</v>
      </c>
      <c r="H2168" s="9" t="s">
        <v>4695</v>
      </c>
      <c r="I2168" s="22">
        <v>0</v>
      </c>
      <c r="J2168" s="22">
        <v>0</v>
      </c>
      <c r="K2168" s="12" t="s">
        <v>3869</v>
      </c>
      <c r="T2168" s="12" t="s">
        <v>3247</v>
      </c>
    </row>
    <row r="2169" spans="5:20" ht="12.95" customHeight="1" x14ac:dyDescent="0.2">
      <c r="E2169" s="5" t="s">
        <v>3854</v>
      </c>
      <c r="G2169" s="3" t="s">
        <v>4697</v>
      </c>
      <c r="H2169" s="10" t="s">
        <v>4698</v>
      </c>
      <c r="I2169" s="23">
        <f>SUM(I2155:I2168)</f>
        <v>0</v>
      </c>
      <c r="J2169" s="23">
        <f>SUM(J2155:J2168)</f>
        <v>0</v>
      </c>
      <c r="K2169" s="13" t="s">
        <v>3870</v>
      </c>
      <c r="T2169" s="12" t="s">
        <v>3248</v>
      </c>
    </row>
    <row r="2170" spans="5:20" ht="12.95" customHeight="1" x14ac:dyDescent="0.2">
      <c r="E2170" s="5" t="s">
        <v>3854</v>
      </c>
      <c r="G2170" s="5" t="s">
        <v>4700</v>
      </c>
      <c r="H2170" s="9" t="s">
        <v>4701</v>
      </c>
      <c r="I2170" s="22">
        <v>0</v>
      </c>
      <c r="J2170" s="22">
        <v>0</v>
      </c>
      <c r="K2170" s="12" t="s">
        <v>3871</v>
      </c>
      <c r="T2170" s="12" t="s">
        <v>3249</v>
      </c>
    </row>
    <row r="2171" spans="5:20" ht="12.95" customHeight="1" x14ac:dyDescent="0.2">
      <c r="E2171" s="5" t="s">
        <v>3854</v>
      </c>
      <c r="G2171" s="3" t="s">
        <v>4703</v>
      </c>
      <c r="H2171" s="10" t="s">
        <v>4704</v>
      </c>
      <c r="I2171" s="23">
        <f>+I2169-(I2170*$I$1)</f>
        <v>0</v>
      </c>
      <c r="J2171" s="23">
        <f>+J2169-(J2170*$I$1)</f>
        <v>0</v>
      </c>
      <c r="K2171" s="13" t="s">
        <v>3872</v>
      </c>
      <c r="T2171" s="12" t="s">
        <v>3250</v>
      </c>
    </row>
    <row r="2172" spans="5:20" ht="12.95" customHeight="1" x14ac:dyDescent="0.2">
      <c r="E2172" s="5" t="s">
        <v>3854</v>
      </c>
      <c r="G2172" s="7" t="s">
        <v>4706</v>
      </c>
      <c r="H2172" s="8" t="s">
        <v>4707</v>
      </c>
      <c r="I2172" s="21"/>
      <c r="J2172" s="21"/>
      <c r="K2172" s="12" t="s">
        <v>3873</v>
      </c>
      <c r="T2172" s="12" t="s">
        <v>3251</v>
      </c>
    </row>
    <row r="2173" spans="5:20" ht="12.95" customHeight="1" x14ac:dyDescent="0.2">
      <c r="E2173" s="5" t="s">
        <v>3854</v>
      </c>
      <c r="G2173" s="5" t="s">
        <v>4709</v>
      </c>
      <c r="H2173" s="9" t="s">
        <v>4710</v>
      </c>
      <c r="I2173" s="22">
        <v>0</v>
      </c>
      <c r="J2173" s="22">
        <v>0</v>
      </c>
      <c r="K2173" s="12" t="s">
        <v>3874</v>
      </c>
      <c r="T2173" s="12" t="s">
        <v>3252</v>
      </c>
    </row>
    <row r="2174" spans="5:20" ht="12.95" customHeight="1" x14ac:dyDescent="0.2">
      <c r="E2174" s="5" t="s">
        <v>3854</v>
      </c>
      <c r="G2174" s="5" t="s">
        <v>4712</v>
      </c>
      <c r="H2174" s="9" t="s">
        <v>1533</v>
      </c>
      <c r="I2174" s="22">
        <v>0</v>
      </c>
      <c r="J2174" s="22">
        <v>0</v>
      </c>
      <c r="K2174" s="12" t="s">
        <v>3875</v>
      </c>
      <c r="T2174" s="12" t="s">
        <v>3253</v>
      </c>
    </row>
    <row r="2175" spans="5:20" ht="12.95" customHeight="1" x14ac:dyDescent="0.2">
      <c r="E2175" s="5" t="s">
        <v>3854</v>
      </c>
      <c r="G2175" s="5" t="s">
        <v>1535</v>
      </c>
      <c r="H2175" s="9" t="s">
        <v>1536</v>
      </c>
      <c r="I2175" s="22">
        <v>0</v>
      </c>
      <c r="J2175" s="22">
        <v>0</v>
      </c>
      <c r="K2175" s="12" t="s">
        <v>3876</v>
      </c>
      <c r="T2175" s="12" t="s">
        <v>3254</v>
      </c>
    </row>
    <row r="2176" spans="5:20" ht="12.95" customHeight="1" x14ac:dyDescent="0.2">
      <c r="E2176" s="5" t="s">
        <v>3854</v>
      </c>
      <c r="G2176" s="3" t="s">
        <v>1538</v>
      </c>
      <c r="H2176" s="10" t="s">
        <v>1539</v>
      </c>
      <c r="I2176" s="23">
        <f>SUM(I2173:I2175)</f>
        <v>0</v>
      </c>
      <c r="J2176" s="23">
        <f>SUM(J2173:J2175)</f>
        <v>0</v>
      </c>
      <c r="K2176" s="13" t="s">
        <v>3877</v>
      </c>
      <c r="T2176" s="12" t="s">
        <v>3255</v>
      </c>
    </row>
    <row r="2177" spans="5:20" ht="12.95" customHeight="1" x14ac:dyDescent="0.2">
      <c r="E2177" s="5" t="s">
        <v>3854</v>
      </c>
      <c r="G2177" s="3" t="s">
        <v>1541</v>
      </c>
      <c r="H2177" s="10" t="s">
        <v>1542</v>
      </c>
      <c r="I2177" s="23">
        <f>+I2171+I2176</f>
        <v>0</v>
      </c>
      <c r="J2177" s="23">
        <f>+J2171+J2176</f>
        <v>0</v>
      </c>
      <c r="K2177" s="13" t="s">
        <v>3878</v>
      </c>
      <c r="T2177" s="12" t="s">
        <v>3256</v>
      </c>
    </row>
    <row r="2178" spans="5:20" ht="12.95" customHeight="1" x14ac:dyDescent="0.2">
      <c r="E2178" s="5" t="s">
        <v>3854</v>
      </c>
      <c r="G2178" s="7" t="s">
        <v>1544</v>
      </c>
      <c r="H2178" s="8" t="s">
        <v>1545</v>
      </c>
      <c r="I2178" s="21"/>
      <c r="J2178" s="21"/>
      <c r="K2178" s="12" t="s">
        <v>3879</v>
      </c>
      <c r="T2178" s="12" t="s">
        <v>3257</v>
      </c>
    </row>
    <row r="2179" spans="5:20" ht="12.95" customHeight="1" x14ac:dyDescent="0.2">
      <c r="E2179" s="5" t="s">
        <v>3854</v>
      </c>
      <c r="G2179" s="5" t="s">
        <v>1547</v>
      </c>
      <c r="H2179" s="9" t="s">
        <v>1548</v>
      </c>
      <c r="I2179" s="22">
        <v>0</v>
      </c>
      <c r="J2179" s="22">
        <v>0</v>
      </c>
      <c r="K2179" s="12" t="s">
        <v>3880</v>
      </c>
      <c r="T2179" s="12" t="s">
        <v>3258</v>
      </c>
    </row>
    <row r="2180" spans="5:20" ht="12.95" customHeight="1" x14ac:dyDescent="0.2">
      <c r="E2180" s="5" t="s">
        <v>3854</v>
      </c>
      <c r="G2180" s="5" t="s">
        <v>1550</v>
      </c>
      <c r="H2180" s="9" t="s">
        <v>1551</v>
      </c>
      <c r="I2180" s="22">
        <v>0</v>
      </c>
      <c r="J2180" s="22">
        <v>0</v>
      </c>
      <c r="K2180" s="12" t="s">
        <v>3881</v>
      </c>
      <c r="T2180" s="12" t="s">
        <v>3259</v>
      </c>
    </row>
    <row r="2181" spans="5:20" ht="12.95" customHeight="1" x14ac:dyDescent="0.2">
      <c r="E2181" s="5" t="s">
        <v>3854</v>
      </c>
      <c r="G2181" s="5" t="s">
        <v>1553</v>
      </c>
      <c r="H2181" s="9" t="s">
        <v>1554</v>
      </c>
      <c r="I2181" s="22">
        <v>0</v>
      </c>
      <c r="J2181" s="22">
        <v>0</v>
      </c>
      <c r="K2181" s="12" t="s">
        <v>3882</v>
      </c>
      <c r="T2181" s="12" t="s">
        <v>3260</v>
      </c>
    </row>
    <row r="2182" spans="5:20" ht="12.95" customHeight="1" x14ac:dyDescent="0.2">
      <c r="E2182" s="5" t="s">
        <v>3854</v>
      </c>
      <c r="G2182" s="5" t="s">
        <v>1556</v>
      </c>
      <c r="H2182" s="9" t="s">
        <v>1557</v>
      </c>
      <c r="I2182" s="22">
        <v>0</v>
      </c>
      <c r="J2182" s="22">
        <v>0</v>
      </c>
      <c r="K2182" s="12" t="s">
        <v>3883</v>
      </c>
      <c r="T2182" s="12" t="s">
        <v>3261</v>
      </c>
    </row>
    <row r="2183" spans="5:20" ht="12.95" customHeight="1" x14ac:dyDescent="0.2">
      <c r="E2183" s="5" t="s">
        <v>3854</v>
      </c>
      <c r="G2183" s="5" t="s">
        <v>1559</v>
      </c>
      <c r="H2183" s="9" t="s">
        <v>1560</v>
      </c>
      <c r="I2183" s="22">
        <v>0</v>
      </c>
      <c r="J2183" s="22">
        <v>0</v>
      </c>
      <c r="K2183" s="12" t="s">
        <v>3884</v>
      </c>
      <c r="T2183" s="12" t="s">
        <v>3262</v>
      </c>
    </row>
    <row r="2184" spans="5:20" ht="12.95" customHeight="1" x14ac:dyDescent="0.2">
      <c r="E2184" s="5" t="s">
        <v>3854</v>
      </c>
      <c r="G2184" s="5" t="s">
        <v>1562</v>
      </c>
      <c r="H2184" s="9" t="s">
        <v>1563</v>
      </c>
      <c r="I2184" s="22">
        <v>0</v>
      </c>
      <c r="J2184" s="22">
        <v>0</v>
      </c>
      <c r="K2184" s="12" t="s">
        <v>3885</v>
      </c>
      <c r="T2184" s="12" t="s">
        <v>3263</v>
      </c>
    </row>
    <row r="2185" spans="5:20" ht="12.95" customHeight="1" x14ac:dyDescent="0.2">
      <c r="E2185" s="5" t="s">
        <v>3854</v>
      </c>
      <c r="G2185" s="5" t="s">
        <v>1565</v>
      </c>
      <c r="H2185" s="9" t="s">
        <v>1566</v>
      </c>
      <c r="I2185" s="22">
        <v>0</v>
      </c>
      <c r="J2185" s="22">
        <v>0</v>
      </c>
      <c r="K2185" s="12" t="s">
        <v>3886</v>
      </c>
      <c r="T2185" s="12" t="s">
        <v>3264</v>
      </c>
    </row>
    <row r="2186" spans="5:20" ht="12.95" customHeight="1" x14ac:dyDescent="0.2">
      <c r="E2186" s="5" t="s">
        <v>3854</v>
      </c>
      <c r="G2186" s="5" t="s">
        <v>1568</v>
      </c>
      <c r="H2186" s="9" t="s">
        <v>1569</v>
      </c>
      <c r="I2186" s="22">
        <v>0</v>
      </c>
      <c r="J2186" s="22">
        <v>0</v>
      </c>
      <c r="K2186" s="12" t="s">
        <v>3887</v>
      </c>
      <c r="T2186" s="12" t="s">
        <v>3265</v>
      </c>
    </row>
    <row r="2187" spans="5:20" ht="12.95" customHeight="1" x14ac:dyDescent="0.2">
      <c r="E2187" s="5" t="s">
        <v>3854</v>
      </c>
      <c r="G2187" s="5" t="s">
        <v>1571</v>
      </c>
      <c r="H2187" s="9" t="s">
        <v>1572</v>
      </c>
      <c r="I2187" s="22">
        <v>0</v>
      </c>
      <c r="J2187" s="22">
        <v>0</v>
      </c>
      <c r="K2187" s="12" t="s">
        <v>3888</v>
      </c>
      <c r="T2187" s="12" t="s">
        <v>3266</v>
      </c>
    </row>
    <row r="2188" spans="5:20" ht="12.95" customHeight="1" x14ac:dyDescent="0.2">
      <c r="E2188" s="5" t="s">
        <v>3854</v>
      </c>
      <c r="G2188" s="5" t="s">
        <v>1574</v>
      </c>
      <c r="H2188" s="9" t="s">
        <v>1575</v>
      </c>
      <c r="I2188" s="22">
        <v>0</v>
      </c>
      <c r="J2188" s="22">
        <v>0</v>
      </c>
      <c r="K2188" s="12" t="s">
        <v>3889</v>
      </c>
      <c r="T2188" s="12" t="s">
        <v>3267</v>
      </c>
    </row>
    <row r="2189" spans="5:20" ht="12.95" customHeight="1" x14ac:dyDescent="0.2">
      <c r="E2189" s="5" t="s">
        <v>3854</v>
      </c>
      <c r="G2189" s="5" t="s">
        <v>1577</v>
      </c>
      <c r="H2189" s="9" t="s">
        <v>1578</v>
      </c>
      <c r="I2189" s="22">
        <v>0</v>
      </c>
      <c r="J2189" s="22">
        <v>0</v>
      </c>
      <c r="K2189" s="12" t="s">
        <v>3890</v>
      </c>
      <c r="T2189" s="12" t="s">
        <v>3268</v>
      </c>
    </row>
    <row r="2190" spans="5:20" ht="12.95" customHeight="1" x14ac:dyDescent="0.2">
      <c r="E2190" s="5" t="s">
        <v>3854</v>
      </c>
      <c r="G2190" s="5" t="s">
        <v>1580</v>
      </c>
      <c r="H2190" s="9" t="s">
        <v>1581</v>
      </c>
      <c r="I2190" s="22">
        <v>0</v>
      </c>
      <c r="J2190" s="22">
        <v>0</v>
      </c>
      <c r="K2190" s="12" t="s">
        <v>3891</v>
      </c>
      <c r="T2190" s="12" t="s">
        <v>3269</v>
      </c>
    </row>
    <row r="2191" spans="5:20" ht="12.95" customHeight="1" x14ac:dyDescent="0.2">
      <c r="E2191" s="5" t="s">
        <v>3854</v>
      </c>
      <c r="G2191" s="5" t="s">
        <v>1583</v>
      </c>
      <c r="H2191" s="9" t="s">
        <v>1584</v>
      </c>
      <c r="I2191" s="22">
        <v>0</v>
      </c>
      <c r="J2191" s="22">
        <v>0</v>
      </c>
      <c r="K2191" s="12" t="s">
        <v>3892</v>
      </c>
      <c r="T2191" s="12" t="s">
        <v>3270</v>
      </c>
    </row>
    <row r="2192" spans="5:20" ht="12.95" customHeight="1" x14ac:dyDescent="0.2">
      <c r="E2192" s="5" t="s">
        <v>3854</v>
      </c>
      <c r="G2192" s="5" t="s">
        <v>1586</v>
      </c>
      <c r="H2192" s="9" t="s">
        <v>1587</v>
      </c>
      <c r="I2192" s="22">
        <v>0</v>
      </c>
      <c r="J2192" s="22">
        <v>0</v>
      </c>
      <c r="K2192" s="12" t="s">
        <v>3893</v>
      </c>
      <c r="T2192" s="12" t="s">
        <v>3271</v>
      </c>
    </row>
    <row r="2193" spans="5:20" ht="12.95" customHeight="1" x14ac:dyDescent="0.2">
      <c r="E2193" s="5" t="s">
        <v>3854</v>
      </c>
      <c r="G2193" s="5" t="s">
        <v>1589</v>
      </c>
      <c r="H2193" s="9" t="s">
        <v>1590</v>
      </c>
      <c r="I2193" s="22">
        <v>0</v>
      </c>
      <c r="J2193" s="22">
        <v>0</v>
      </c>
      <c r="K2193" s="12" t="s">
        <v>3894</v>
      </c>
      <c r="T2193" s="12" t="s">
        <v>3272</v>
      </c>
    </row>
    <row r="2194" spans="5:20" ht="12.95" customHeight="1" x14ac:dyDescent="0.2">
      <c r="E2194" s="5" t="s">
        <v>3854</v>
      </c>
      <c r="G2194" s="5" t="s">
        <v>1592</v>
      </c>
      <c r="H2194" s="9" t="s">
        <v>1593</v>
      </c>
      <c r="I2194" s="22">
        <v>0</v>
      </c>
      <c r="J2194" s="22">
        <v>0</v>
      </c>
      <c r="K2194" s="12" t="s">
        <v>3895</v>
      </c>
      <c r="T2194" s="12" t="s">
        <v>3273</v>
      </c>
    </row>
    <row r="2195" spans="5:20" ht="12.95" customHeight="1" x14ac:dyDescent="0.2">
      <c r="E2195" s="5" t="s">
        <v>3854</v>
      </c>
      <c r="G2195" s="5" t="s">
        <v>1595</v>
      </c>
      <c r="H2195" s="9" t="s">
        <v>1596</v>
      </c>
      <c r="I2195" s="22">
        <v>0</v>
      </c>
      <c r="J2195" s="22">
        <v>0</v>
      </c>
      <c r="K2195" s="12" t="s">
        <v>3896</v>
      </c>
      <c r="T2195" s="12" t="s">
        <v>3274</v>
      </c>
    </row>
    <row r="2196" spans="5:20" ht="12.95" customHeight="1" x14ac:dyDescent="0.2">
      <c r="E2196" s="5" t="s">
        <v>3854</v>
      </c>
      <c r="G2196" s="3" t="s">
        <v>1598</v>
      </c>
      <c r="H2196" s="10" t="s">
        <v>1599</v>
      </c>
      <c r="I2196" s="23">
        <f>SUM(I2179:I2195)</f>
        <v>0</v>
      </c>
      <c r="J2196" s="23">
        <f>SUM(J2179:J2195)</f>
        <v>0</v>
      </c>
      <c r="K2196" s="13" t="s">
        <v>3897</v>
      </c>
      <c r="T2196" s="12" t="s">
        <v>3275</v>
      </c>
    </row>
    <row r="2197" spans="5:20" ht="12.95" customHeight="1" x14ac:dyDescent="0.2">
      <c r="E2197" s="5" t="s">
        <v>3854</v>
      </c>
      <c r="G2197" s="7" t="s">
        <v>1601</v>
      </c>
      <c r="H2197" s="8" t="s">
        <v>1602</v>
      </c>
      <c r="I2197" s="21"/>
      <c r="J2197" s="21"/>
      <c r="K2197" s="12" t="s">
        <v>3898</v>
      </c>
      <c r="T2197" s="12" t="s">
        <v>3276</v>
      </c>
    </row>
    <row r="2198" spans="5:20" ht="12.95" customHeight="1" x14ac:dyDescent="0.2">
      <c r="E2198" s="5" t="s">
        <v>3854</v>
      </c>
      <c r="G2198" s="5" t="s">
        <v>1604</v>
      </c>
      <c r="H2198" s="9" t="s">
        <v>1605</v>
      </c>
      <c r="I2198" s="22">
        <v>0</v>
      </c>
      <c r="J2198" s="22">
        <v>0</v>
      </c>
      <c r="K2198" s="12" t="s">
        <v>3899</v>
      </c>
      <c r="T2198" s="12" t="s">
        <v>3277</v>
      </c>
    </row>
    <row r="2199" spans="5:20" ht="12.95" customHeight="1" x14ac:dyDescent="0.2">
      <c r="E2199" s="5" t="s">
        <v>3854</v>
      </c>
      <c r="G2199" s="5" t="s">
        <v>1607</v>
      </c>
      <c r="H2199" s="9" t="s">
        <v>1608</v>
      </c>
      <c r="I2199" s="22">
        <v>0</v>
      </c>
      <c r="J2199" s="22">
        <v>0</v>
      </c>
      <c r="K2199" s="12" t="s">
        <v>3900</v>
      </c>
      <c r="T2199" s="12" t="s">
        <v>3278</v>
      </c>
    </row>
    <row r="2200" spans="5:20" ht="12.95" customHeight="1" x14ac:dyDescent="0.2">
      <c r="E2200" s="5" t="s">
        <v>3854</v>
      </c>
      <c r="G2200" s="5" t="s">
        <v>1610</v>
      </c>
      <c r="H2200" s="9" t="s">
        <v>1611</v>
      </c>
      <c r="I2200" s="22">
        <v>0</v>
      </c>
      <c r="J2200" s="22">
        <v>0</v>
      </c>
      <c r="K2200" s="12" t="s">
        <v>3901</v>
      </c>
      <c r="T2200" s="12" t="s">
        <v>3279</v>
      </c>
    </row>
    <row r="2201" spans="5:20" ht="12.95" customHeight="1" x14ac:dyDescent="0.2">
      <c r="E2201" s="5" t="s">
        <v>3854</v>
      </c>
      <c r="G2201" s="3" t="s">
        <v>1613</v>
      </c>
      <c r="H2201" s="10" t="s">
        <v>1614</v>
      </c>
      <c r="I2201" s="23">
        <f>SUM(I2198:I2200)</f>
        <v>0</v>
      </c>
      <c r="J2201" s="23">
        <f>SUM(J2198:J2200)</f>
        <v>0</v>
      </c>
      <c r="K2201" s="13" t="s">
        <v>3902</v>
      </c>
      <c r="T2201" s="12" t="s">
        <v>3280</v>
      </c>
    </row>
    <row r="2202" spans="5:20" ht="12.95" customHeight="1" x14ac:dyDescent="0.2">
      <c r="E2202" s="5" t="s">
        <v>3854</v>
      </c>
      <c r="G2202" s="3" t="s">
        <v>1616</v>
      </c>
      <c r="H2202" s="10" t="s">
        <v>1617</v>
      </c>
      <c r="I2202" s="23">
        <f>+I2196+I2201</f>
        <v>0</v>
      </c>
      <c r="J2202" s="23">
        <f>+J2196+J2201</f>
        <v>0</v>
      </c>
      <c r="K2202" s="13" t="s">
        <v>3903</v>
      </c>
      <c r="T2202" s="12" t="s">
        <v>3281</v>
      </c>
    </row>
    <row r="2203" spans="5:20" ht="12.95" customHeight="1" x14ac:dyDescent="0.2">
      <c r="E2203" s="5" t="s">
        <v>3854</v>
      </c>
      <c r="G2203" s="7" t="s">
        <v>1619</v>
      </c>
      <c r="H2203" s="8" t="s">
        <v>1620</v>
      </c>
      <c r="I2203" s="21"/>
      <c r="J2203" s="21"/>
      <c r="K2203" s="12" t="s">
        <v>3904</v>
      </c>
      <c r="T2203" s="12" t="s">
        <v>3282</v>
      </c>
    </row>
    <row r="2204" spans="5:20" ht="12.95" customHeight="1" x14ac:dyDescent="0.2">
      <c r="E2204" s="5" t="s">
        <v>3854</v>
      </c>
      <c r="G2204" s="3" t="s">
        <v>1622</v>
      </c>
      <c r="H2204" s="10" t="s">
        <v>1623</v>
      </c>
      <c r="I2204" s="23">
        <f>+I2177-(I2202*$I$1)</f>
        <v>0</v>
      </c>
      <c r="J2204" s="23">
        <f>+J2177-(J2202*$I$1)</f>
        <v>0</v>
      </c>
      <c r="K2204" s="13" t="s">
        <v>3905</v>
      </c>
      <c r="T2204" s="12" t="s">
        <v>3283</v>
      </c>
    </row>
    <row r="2205" spans="5:20" ht="12.95" customHeight="1" x14ac:dyDescent="0.2">
      <c r="E2205" s="5" t="s">
        <v>3854</v>
      </c>
      <c r="G2205" s="5" t="s">
        <v>1625</v>
      </c>
      <c r="H2205" s="9" t="s">
        <v>1626</v>
      </c>
      <c r="I2205" s="22">
        <v>0</v>
      </c>
      <c r="J2205" s="22">
        <v>0</v>
      </c>
      <c r="K2205" s="12" t="s">
        <v>3906</v>
      </c>
      <c r="T2205" s="12" t="s">
        <v>3284</v>
      </c>
    </row>
    <row r="2206" spans="5:20" ht="12.95" customHeight="1" x14ac:dyDescent="0.2">
      <c r="E2206" s="5" t="s">
        <v>3854</v>
      </c>
      <c r="G2206" s="3" t="s">
        <v>1628</v>
      </c>
      <c r="H2206" s="10" t="s">
        <v>1629</v>
      </c>
      <c r="I2206" s="23">
        <f>+I2204-(I2205*$I$1)</f>
        <v>0</v>
      </c>
      <c r="J2206" s="23">
        <f>+J2204-(J2205*$I$1)</f>
        <v>0</v>
      </c>
      <c r="K2206" s="13" t="s">
        <v>3907</v>
      </c>
      <c r="T2206" s="12" t="s">
        <v>3285</v>
      </c>
    </row>
    <row r="2207" spans="5:20" ht="12.95" customHeight="1" x14ac:dyDescent="0.2">
      <c r="E2207" s="5" t="s">
        <v>3854</v>
      </c>
      <c r="G2207" s="5" t="s">
        <v>1631</v>
      </c>
      <c r="H2207" s="9" t="s">
        <v>1632</v>
      </c>
      <c r="I2207" s="22">
        <v>0</v>
      </c>
      <c r="J2207" s="22">
        <v>0</v>
      </c>
      <c r="K2207" s="12" t="s">
        <v>3908</v>
      </c>
      <c r="T2207" s="12" t="s">
        <v>3286</v>
      </c>
    </row>
    <row r="2208" spans="5:20" ht="12.95" customHeight="1" x14ac:dyDescent="0.2">
      <c r="E2208" s="5" t="s">
        <v>3854</v>
      </c>
      <c r="G2208" s="5" t="s">
        <v>1634</v>
      </c>
      <c r="H2208" s="9" t="s">
        <v>1635</v>
      </c>
      <c r="I2208" s="22">
        <v>0</v>
      </c>
      <c r="J2208" s="22">
        <v>0</v>
      </c>
      <c r="K2208" s="12" t="s">
        <v>3909</v>
      </c>
      <c r="T2208" s="12" t="s">
        <v>3287</v>
      </c>
    </row>
    <row r="2209" spans="4:20" ht="12.95" customHeight="1" x14ac:dyDescent="0.2">
      <c r="E2209" s="5" t="s">
        <v>3854</v>
      </c>
      <c r="G2209" s="3" t="s">
        <v>1637</v>
      </c>
      <c r="H2209" s="10" t="s">
        <v>1638</v>
      </c>
      <c r="I2209" s="23">
        <f>SUM(I2206:I2208)</f>
        <v>0</v>
      </c>
      <c r="J2209" s="23">
        <f>SUM(J2206:J2208)</f>
        <v>0</v>
      </c>
      <c r="K2209" s="13" t="s">
        <v>3910</v>
      </c>
      <c r="T2209" s="12" t="s">
        <v>3288</v>
      </c>
    </row>
    <row r="2210" spans="4:20" ht="12.95" customHeight="1" x14ac:dyDescent="0.2">
      <c r="E2210" s="5" t="s">
        <v>3854</v>
      </c>
      <c r="G2210" s="7" t="s">
        <v>1640</v>
      </c>
      <c r="H2210" s="8" t="s">
        <v>1641</v>
      </c>
      <c r="I2210" s="21"/>
      <c r="J2210" s="21"/>
      <c r="K2210" s="12" t="s">
        <v>3911</v>
      </c>
      <c r="T2210" s="12" t="s">
        <v>3289</v>
      </c>
    </row>
    <row r="2211" spans="4:20" ht="12.95" customHeight="1" x14ac:dyDescent="0.2">
      <c r="E2211" s="5" t="s">
        <v>3854</v>
      </c>
      <c r="G2211" s="5" t="s">
        <v>1643</v>
      </c>
      <c r="H2211" s="9" t="s">
        <v>1644</v>
      </c>
      <c r="I2211" s="22">
        <v>0</v>
      </c>
      <c r="J2211" s="22">
        <v>0</v>
      </c>
      <c r="K2211" s="12" t="s">
        <v>3912</v>
      </c>
      <c r="T2211" s="12" t="s">
        <v>3290</v>
      </c>
    </row>
    <row r="2212" spans="4:20" ht="12.95" customHeight="1" x14ac:dyDescent="0.2">
      <c r="E2212" s="5" t="s">
        <v>3854</v>
      </c>
      <c r="G2212" s="5" t="s">
        <v>1646</v>
      </c>
      <c r="H2212" s="9" t="s">
        <v>1647</v>
      </c>
      <c r="I2212" s="22">
        <v>0</v>
      </c>
      <c r="J2212" s="22">
        <v>0</v>
      </c>
      <c r="K2212" s="12" t="s">
        <v>3913</v>
      </c>
      <c r="T2212" s="12" t="s">
        <v>3291</v>
      </c>
    </row>
    <row r="2213" spans="4:20" ht="12.95" customHeight="1" x14ac:dyDescent="0.2">
      <c r="E2213" s="5" t="s">
        <v>3854</v>
      </c>
      <c r="G2213" s="5" t="s">
        <v>1649</v>
      </c>
      <c r="H2213" s="9" t="s">
        <v>1650</v>
      </c>
      <c r="I2213" s="22">
        <v>0</v>
      </c>
      <c r="J2213" s="22">
        <v>0</v>
      </c>
      <c r="K2213" s="12" t="s">
        <v>3914</v>
      </c>
      <c r="T2213" s="12" t="s">
        <v>3292</v>
      </c>
    </row>
    <row r="2214" spans="4:20" ht="12.95" customHeight="1" x14ac:dyDescent="0.2">
      <c r="E2214" s="5" t="s">
        <v>3854</v>
      </c>
      <c r="G2214" s="5" t="s">
        <v>1652</v>
      </c>
      <c r="H2214" s="9" t="s">
        <v>1653</v>
      </c>
      <c r="I2214" s="22">
        <v>0</v>
      </c>
      <c r="J2214" s="22">
        <v>0</v>
      </c>
      <c r="K2214" s="12" t="s">
        <v>3915</v>
      </c>
      <c r="T2214" s="12" t="s">
        <v>3293</v>
      </c>
    </row>
    <row r="2215" spans="4:20" ht="12.95" customHeight="1" x14ac:dyDescent="0.2">
      <c r="E2215" s="5" t="s">
        <v>3854</v>
      </c>
      <c r="G2215" s="5" t="s">
        <v>1655</v>
      </c>
      <c r="H2215" s="9" t="s">
        <v>1656</v>
      </c>
      <c r="I2215" s="22">
        <v>0</v>
      </c>
      <c r="J2215" s="22">
        <v>0</v>
      </c>
      <c r="K2215" s="12" t="s">
        <v>3916</v>
      </c>
      <c r="T2215" s="12" t="s">
        <v>3294</v>
      </c>
    </row>
    <row r="2216" spans="4:20" ht="12.95" customHeight="1" x14ac:dyDescent="0.2">
      <c r="E2216" s="5" t="s">
        <v>3854</v>
      </c>
      <c r="G2216" s="5" t="s">
        <v>1658</v>
      </c>
      <c r="H2216" s="9" t="s">
        <v>1659</v>
      </c>
      <c r="I2216" s="22">
        <v>0</v>
      </c>
      <c r="J2216" s="22">
        <v>0</v>
      </c>
      <c r="K2216" s="12" t="s">
        <v>3917</v>
      </c>
      <c r="T2216" s="12" t="s">
        <v>3295</v>
      </c>
    </row>
    <row r="2217" spans="4:20" ht="12.95" customHeight="1" x14ac:dyDescent="0.2">
      <c r="E2217" s="5" t="s">
        <v>3854</v>
      </c>
      <c r="G2217" s="5" t="s">
        <v>1661</v>
      </c>
      <c r="H2217" s="9" t="s">
        <v>1662</v>
      </c>
      <c r="I2217" s="22">
        <v>0</v>
      </c>
      <c r="J2217" s="22">
        <v>0</v>
      </c>
      <c r="K2217" s="12" t="s">
        <v>3918</v>
      </c>
      <c r="T2217" s="12" t="s">
        <v>3296</v>
      </c>
    </row>
    <row r="2218" spans="4:20" ht="12.95" customHeight="1" x14ac:dyDescent="0.2">
      <c r="E2218" s="5" t="s">
        <v>3854</v>
      </c>
      <c r="G2218" s="5" t="s">
        <v>1664</v>
      </c>
      <c r="H2218" s="9" t="s">
        <v>1665</v>
      </c>
      <c r="I2218" s="22">
        <v>0</v>
      </c>
      <c r="J2218" s="22">
        <v>0</v>
      </c>
      <c r="K2218" s="12" t="s">
        <v>3919</v>
      </c>
      <c r="T2218" s="12" t="s">
        <v>3297</v>
      </c>
    </row>
    <row r="2219" spans="4:20" ht="12.95" customHeight="1" x14ac:dyDescent="0.2">
      <c r="E2219" s="5" t="s">
        <v>3854</v>
      </c>
      <c r="G2219" s="5" t="s">
        <v>1667</v>
      </c>
      <c r="H2219" s="9" t="s">
        <v>1668</v>
      </c>
      <c r="I2219" s="22">
        <v>0</v>
      </c>
      <c r="J2219" s="22">
        <v>0</v>
      </c>
      <c r="K2219" s="12" t="s">
        <v>3920</v>
      </c>
      <c r="T2219" s="12" t="s">
        <v>3298</v>
      </c>
    </row>
    <row r="2220" spans="4:20" ht="12.95" customHeight="1" x14ac:dyDescent="0.2">
      <c r="E2220" s="5" t="s">
        <v>3854</v>
      </c>
      <c r="G2220" s="3" t="s">
        <v>1670</v>
      </c>
      <c r="H2220" s="10" t="s">
        <v>1671</v>
      </c>
      <c r="I2220" s="23">
        <f>+I2209+SUM(I2211:I2219)</f>
        <v>0</v>
      </c>
      <c r="J2220" s="23">
        <f>+J2209+SUM(J2211:J2219)</f>
        <v>0</v>
      </c>
      <c r="K2220" s="13" t="s">
        <v>3921</v>
      </c>
      <c r="T2220" s="12" t="s">
        <v>3299</v>
      </c>
    </row>
    <row r="2221" spans="4:20" ht="12.95" customHeight="1" x14ac:dyDescent="0.2">
      <c r="D2221" s="5" t="s">
        <v>3922</v>
      </c>
      <c r="E2221" s="5" t="s">
        <v>3923</v>
      </c>
      <c r="F2221" s="18"/>
      <c r="G2221" s="7" t="s">
        <v>4652</v>
      </c>
      <c r="H2221" s="8" t="s">
        <v>4653</v>
      </c>
      <c r="I2221" s="21"/>
      <c r="J2221" s="21"/>
      <c r="K2221" s="12" t="s">
        <v>3924</v>
      </c>
      <c r="T2221" s="12" t="s">
        <v>3233</v>
      </c>
    </row>
    <row r="2222" spans="4:20" ht="12.95" customHeight="1" x14ac:dyDescent="0.2">
      <c r="E2222" s="5" t="s">
        <v>3923</v>
      </c>
      <c r="G2222" s="5" t="s">
        <v>4655</v>
      </c>
      <c r="H2222" s="9" t="s">
        <v>4656</v>
      </c>
      <c r="I2222" s="22">
        <v>0</v>
      </c>
      <c r="J2222" s="22">
        <v>0</v>
      </c>
      <c r="K2222" s="12" t="s">
        <v>3925</v>
      </c>
      <c r="T2222" s="12" t="s">
        <v>3234</v>
      </c>
    </row>
    <row r="2223" spans="4:20" ht="12.95" customHeight="1" x14ac:dyDescent="0.2">
      <c r="E2223" s="5" t="s">
        <v>3923</v>
      </c>
      <c r="G2223" s="5" t="s">
        <v>4658</v>
      </c>
      <c r="H2223" s="9" t="s">
        <v>4659</v>
      </c>
      <c r="I2223" s="22">
        <v>0</v>
      </c>
      <c r="J2223" s="22">
        <v>0</v>
      </c>
      <c r="K2223" s="12" t="s">
        <v>3926</v>
      </c>
      <c r="T2223" s="12" t="s">
        <v>3235</v>
      </c>
    </row>
    <row r="2224" spans="4:20" ht="12.95" customHeight="1" x14ac:dyDescent="0.2">
      <c r="E2224" s="5" t="s">
        <v>3923</v>
      </c>
      <c r="G2224" s="5" t="s">
        <v>4661</v>
      </c>
      <c r="H2224" s="9" t="s">
        <v>4662</v>
      </c>
      <c r="I2224" s="22">
        <v>0</v>
      </c>
      <c r="J2224" s="22">
        <v>0</v>
      </c>
      <c r="K2224" s="12" t="s">
        <v>3927</v>
      </c>
      <c r="T2224" s="12" t="s">
        <v>3236</v>
      </c>
    </row>
    <row r="2225" spans="5:20" ht="12.95" customHeight="1" x14ac:dyDescent="0.2">
      <c r="E2225" s="5" t="s">
        <v>3923</v>
      </c>
      <c r="G2225" s="5" t="s">
        <v>4664</v>
      </c>
      <c r="H2225" s="9" t="s">
        <v>4665</v>
      </c>
      <c r="I2225" s="22">
        <v>0</v>
      </c>
      <c r="J2225" s="22">
        <v>0</v>
      </c>
      <c r="K2225" s="12" t="s">
        <v>3928</v>
      </c>
      <c r="T2225" s="12" t="s">
        <v>3237</v>
      </c>
    </row>
    <row r="2226" spans="5:20" ht="12.95" customHeight="1" x14ac:dyDescent="0.2">
      <c r="E2226" s="5" t="s">
        <v>3923</v>
      </c>
      <c r="G2226" s="5" t="s">
        <v>4667</v>
      </c>
      <c r="H2226" s="9" t="s">
        <v>4668</v>
      </c>
      <c r="I2226" s="22">
        <v>0</v>
      </c>
      <c r="J2226" s="22">
        <v>0</v>
      </c>
      <c r="K2226" s="12" t="s">
        <v>3929</v>
      </c>
      <c r="T2226" s="12" t="s">
        <v>3238</v>
      </c>
    </row>
    <row r="2227" spans="5:20" ht="12.95" customHeight="1" x14ac:dyDescent="0.2">
      <c r="E2227" s="5" t="s">
        <v>3923</v>
      </c>
      <c r="G2227" s="5" t="s">
        <v>4670</v>
      </c>
      <c r="H2227" s="9" t="s">
        <v>4671</v>
      </c>
      <c r="I2227" s="22">
        <v>0</v>
      </c>
      <c r="J2227" s="22">
        <v>0</v>
      </c>
      <c r="K2227" s="12" t="s">
        <v>3930</v>
      </c>
      <c r="T2227" s="12" t="s">
        <v>3239</v>
      </c>
    </row>
    <row r="2228" spans="5:20" ht="12.95" customHeight="1" x14ac:dyDescent="0.2">
      <c r="E2228" s="5" t="s">
        <v>3923</v>
      </c>
      <c r="G2228" s="5" t="s">
        <v>4673</v>
      </c>
      <c r="H2228" s="9" t="s">
        <v>4674</v>
      </c>
      <c r="I2228" s="22">
        <v>0</v>
      </c>
      <c r="J2228" s="22">
        <v>0</v>
      </c>
      <c r="K2228" s="12" t="s">
        <v>3931</v>
      </c>
      <c r="T2228" s="12" t="s">
        <v>3240</v>
      </c>
    </row>
    <row r="2229" spans="5:20" ht="12.95" customHeight="1" x14ac:dyDescent="0.2">
      <c r="E2229" s="5" t="s">
        <v>3923</v>
      </c>
      <c r="G2229" s="5" t="s">
        <v>4676</v>
      </c>
      <c r="H2229" s="9" t="s">
        <v>4677</v>
      </c>
      <c r="I2229" s="22">
        <v>0</v>
      </c>
      <c r="J2229" s="22">
        <v>0</v>
      </c>
      <c r="K2229" s="12" t="s">
        <v>3932</v>
      </c>
      <c r="T2229" s="12" t="s">
        <v>3241</v>
      </c>
    </row>
    <row r="2230" spans="5:20" ht="12.95" customHeight="1" x14ac:dyDescent="0.2">
      <c r="E2230" s="5" t="s">
        <v>3923</v>
      </c>
      <c r="G2230" s="5" t="s">
        <v>4679</v>
      </c>
      <c r="H2230" s="9" t="s">
        <v>4680</v>
      </c>
      <c r="I2230" s="22">
        <v>0</v>
      </c>
      <c r="J2230" s="22">
        <v>0</v>
      </c>
      <c r="K2230" s="12" t="s">
        <v>3933</v>
      </c>
      <c r="T2230" s="12" t="s">
        <v>3242</v>
      </c>
    </row>
    <row r="2231" spans="5:20" ht="12.95" customHeight="1" x14ac:dyDescent="0.2">
      <c r="E2231" s="5" t="s">
        <v>3923</v>
      </c>
      <c r="G2231" s="5" t="s">
        <v>4682</v>
      </c>
      <c r="H2231" s="9" t="s">
        <v>4683</v>
      </c>
      <c r="I2231" s="22">
        <v>0</v>
      </c>
      <c r="J2231" s="22">
        <v>0</v>
      </c>
      <c r="K2231" s="12" t="s">
        <v>3934</v>
      </c>
      <c r="T2231" s="12" t="s">
        <v>3243</v>
      </c>
    </row>
    <row r="2232" spans="5:20" ht="12.95" customHeight="1" x14ac:dyDescent="0.2">
      <c r="E2232" s="5" t="s">
        <v>3923</v>
      </c>
      <c r="G2232" s="5" t="s">
        <v>4685</v>
      </c>
      <c r="H2232" s="9" t="s">
        <v>4686</v>
      </c>
      <c r="I2232" s="22">
        <v>0</v>
      </c>
      <c r="J2232" s="22">
        <v>0</v>
      </c>
      <c r="K2232" s="12" t="s">
        <v>3935</v>
      </c>
      <c r="T2232" s="12" t="s">
        <v>3244</v>
      </c>
    </row>
    <row r="2233" spans="5:20" ht="12.95" customHeight="1" x14ac:dyDescent="0.2">
      <c r="E2233" s="5" t="s">
        <v>3923</v>
      </c>
      <c r="G2233" s="5" t="s">
        <v>4688</v>
      </c>
      <c r="H2233" s="9" t="s">
        <v>4689</v>
      </c>
      <c r="I2233" s="22">
        <v>0</v>
      </c>
      <c r="J2233" s="22">
        <v>0</v>
      </c>
      <c r="K2233" s="12" t="s">
        <v>3936</v>
      </c>
      <c r="T2233" s="12" t="s">
        <v>3245</v>
      </c>
    </row>
    <row r="2234" spans="5:20" ht="12.95" customHeight="1" x14ac:dyDescent="0.2">
      <c r="E2234" s="5" t="s">
        <v>3923</v>
      </c>
      <c r="G2234" s="5" t="s">
        <v>4691</v>
      </c>
      <c r="H2234" s="9" t="s">
        <v>4692</v>
      </c>
      <c r="I2234" s="22">
        <v>0</v>
      </c>
      <c r="J2234" s="22">
        <v>0</v>
      </c>
      <c r="K2234" s="12" t="s">
        <v>3937</v>
      </c>
      <c r="T2234" s="12" t="s">
        <v>3246</v>
      </c>
    </row>
    <row r="2235" spans="5:20" ht="12.95" customHeight="1" x14ac:dyDescent="0.2">
      <c r="E2235" s="5" t="s">
        <v>3923</v>
      </c>
      <c r="G2235" s="5" t="s">
        <v>4694</v>
      </c>
      <c r="H2235" s="9" t="s">
        <v>4695</v>
      </c>
      <c r="I2235" s="22">
        <v>0</v>
      </c>
      <c r="J2235" s="22">
        <v>0</v>
      </c>
      <c r="K2235" s="12" t="s">
        <v>3938</v>
      </c>
      <c r="T2235" s="12" t="s">
        <v>3247</v>
      </c>
    </row>
    <row r="2236" spans="5:20" ht="12.95" customHeight="1" x14ac:dyDescent="0.2">
      <c r="E2236" s="5" t="s">
        <v>3923</v>
      </c>
      <c r="G2236" s="3" t="s">
        <v>4697</v>
      </c>
      <c r="H2236" s="10" t="s">
        <v>4698</v>
      </c>
      <c r="I2236" s="23">
        <f>SUM(I2222:I2235)</f>
        <v>0</v>
      </c>
      <c r="J2236" s="23">
        <f>SUM(J2222:J2235)</f>
        <v>0</v>
      </c>
      <c r="K2236" s="13" t="s">
        <v>3939</v>
      </c>
      <c r="T2236" s="12" t="s">
        <v>3248</v>
      </c>
    </row>
    <row r="2237" spans="5:20" ht="12.95" customHeight="1" x14ac:dyDescent="0.2">
      <c r="E2237" s="5" t="s">
        <v>3923</v>
      </c>
      <c r="G2237" s="5" t="s">
        <v>4700</v>
      </c>
      <c r="H2237" s="9" t="s">
        <v>4701</v>
      </c>
      <c r="I2237" s="22">
        <v>0</v>
      </c>
      <c r="J2237" s="22">
        <v>0</v>
      </c>
      <c r="K2237" s="12" t="s">
        <v>3940</v>
      </c>
      <c r="T2237" s="12" t="s">
        <v>3249</v>
      </c>
    </row>
    <row r="2238" spans="5:20" ht="12.95" customHeight="1" x14ac:dyDescent="0.2">
      <c r="E2238" s="5" t="s">
        <v>3923</v>
      </c>
      <c r="G2238" s="3" t="s">
        <v>4703</v>
      </c>
      <c r="H2238" s="10" t="s">
        <v>4704</v>
      </c>
      <c r="I2238" s="23">
        <f>+I2236-(I2237*$I$1)</f>
        <v>0</v>
      </c>
      <c r="J2238" s="23">
        <f>+J2236-(J2237*$I$1)</f>
        <v>0</v>
      </c>
      <c r="K2238" s="13" t="s">
        <v>3941</v>
      </c>
      <c r="T2238" s="12" t="s">
        <v>3250</v>
      </c>
    </row>
    <row r="2239" spans="5:20" ht="12.95" customHeight="1" x14ac:dyDescent="0.2">
      <c r="E2239" s="5" t="s">
        <v>3923</v>
      </c>
      <c r="G2239" s="7" t="s">
        <v>4706</v>
      </c>
      <c r="H2239" s="8" t="s">
        <v>4707</v>
      </c>
      <c r="I2239" s="21"/>
      <c r="J2239" s="21"/>
      <c r="K2239" s="12" t="s">
        <v>3942</v>
      </c>
      <c r="T2239" s="12" t="s">
        <v>3251</v>
      </c>
    </row>
    <row r="2240" spans="5:20" ht="12.95" customHeight="1" x14ac:dyDescent="0.2">
      <c r="E2240" s="5" t="s">
        <v>3923</v>
      </c>
      <c r="G2240" s="5" t="s">
        <v>4709</v>
      </c>
      <c r="H2240" s="9" t="s">
        <v>4710</v>
      </c>
      <c r="I2240" s="22">
        <v>0</v>
      </c>
      <c r="J2240" s="22">
        <v>0</v>
      </c>
      <c r="K2240" s="12" t="s">
        <v>3943</v>
      </c>
      <c r="T2240" s="12" t="s">
        <v>3252</v>
      </c>
    </row>
    <row r="2241" spans="5:20" ht="12.95" customHeight="1" x14ac:dyDescent="0.2">
      <c r="E2241" s="5" t="s">
        <v>3923</v>
      </c>
      <c r="G2241" s="5" t="s">
        <v>4712</v>
      </c>
      <c r="H2241" s="9" t="s">
        <v>1533</v>
      </c>
      <c r="I2241" s="22">
        <v>0</v>
      </c>
      <c r="J2241" s="22">
        <v>0</v>
      </c>
      <c r="K2241" s="12" t="s">
        <v>3944</v>
      </c>
      <c r="T2241" s="12" t="s">
        <v>3253</v>
      </c>
    </row>
    <row r="2242" spans="5:20" ht="12.95" customHeight="1" x14ac:dyDescent="0.2">
      <c r="E2242" s="5" t="s">
        <v>3923</v>
      </c>
      <c r="G2242" s="5" t="s">
        <v>1535</v>
      </c>
      <c r="H2242" s="9" t="s">
        <v>1536</v>
      </c>
      <c r="I2242" s="22">
        <v>0</v>
      </c>
      <c r="J2242" s="22">
        <v>0</v>
      </c>
      <c r="K2242" s="12" t="s">
        <v>3945</v>
      </c>
      <c r="T2242" s="12" t="s">
        <v>3254</v>
      </c>
    </row>
    <row r="2243" spans="5:20" ht="12.95" customHeight="1" x14ac:dyDescent="0.2">
      <c r="E2243" s="5" t="s">
        <v>3923</v>
      </c>
      <c r="G2243" s="3" t="s">
        <v>1538</v>
      </c>
      <c r="H2243" s="10" t="s">
        <v>1539</v>
      </c>
      <c r="I2243" s="23">
        <f>SUM(I2240:I2242)</f>
        <v>0</v>
      </c>
      <c r="J2243" s="23">
        <f>SUM(J2240:J2242)</f>
        <v>0</v>
      </c>
      <c r="K2243" s="13" t="s">
        <v>3946</v>
      </c>
      <c r="T2243" s="12" t="s">
        <v>3255</v>
      </c>
    </row>
    <row r="2244" spans="5:20" ht="12.95" customHeight="1" x14ac:dyDescent="0.2">
      <c r="E2244" s="5" t="s">
        <v>3923</v>
      </c>
      <c r="G2244" s="3" t="s">
        <v>1541</v>
      </c>
      <c r="H2244" s="10" t="s">
        <v>1542</v>
      </c>
      <c r="I2244" s="23">
        <f>+I2238+I2243</f>
        <v>0</v>
      </c>
      <c r="J2244" s="23">
        <f>+J2238+J2243</f>
        <v>0</v>
      </c>
      <c r="K2244" s="13" t="s">
        <v>3947</v>
      </c>
      <c r="T2244" s="12" t="s">
        <v>3256</v>
      </c>
    </row>
    <row r="2245" spans="5:20" ht="12.95" customHeight="1" x14ac:dyDescent="0.2">
      <c r="E2245" s="5" t="s">
        <v>3923</v>
      </c>
      <c r="G2245" s="7" t="s">
        <v>1544</v>
      </c>
      <c r="H2245" s="8" t="s">
        <v>1545</v>
      </c>
      <c r="I2245" s="21"/>
      <c r="J2245" s="21"/>
      <c r="K2245" s="12" t="s">
        <v>2221</v>
      </c>
      <c r="T2245" s="12" t="s">
        <v>3257</v>
      </c>
    </row>
    <row r="2246" spans="5:20" ht="12.95" customHeight="1" x14ac:dyDescent="0.2">
      <c r="E2246" s="5" t="s">
        <v>3923</v>
      </c>
      <c r="G2246" s="5" t="s">
        <v>1547</v>
      </c>
      <c r="H2246" s="9" t="s">
        <v>1548</v>
      </c>
      <c r="I2246" s="22">
        <v>0</v>
      </c>
      <c r="J2246" s="22">
        <v>0</v>
      </c>
      <c r="K2246" s="12" t="s">
        <v>2222</v>
      </c>
      <c r="T2246" s="12" t="s">
        <v>3258</v>
      </c>
    </row>
    <row r="2247" spans="5:20" ht="12.95" customHeight="1" x14ac:dyDescent="0.2">
      <c r="E2247" s="5" t="s">
        <v>3923</v>
      </c>
      <c r="G2247" s="5" t="s">
        <v>1550</v>
      </c>
      <c r="H2247" s="9" t="s">
        <v>1551</v>
      </c>
      <c r="I2247" s="22">
        <v>0</v>
      </c>
      <c r="J2247" s="22">
        <v>0</v>
      </c>
      <c r="K2247" s="12" t="s">
        <v>2223</v>
      </c>
      <c r="T2247" s="12" t="s">
        <v>3259</v>
      </c>
    </row>
    <row r="2248" spans="5:20" ht="12.95" customHeight="1" x14ac:dyDescent="0.2">
      <c r="E2248" s="5" t="s">
        <v>3923</v>
      </c>
      <c r="G2248" s="5" t="s">
        <v>1553</v>
      </c>
      <c r="H2248" s="9" t="s">
        <v>1554</v>
      </c>
      <c r="I2248" s="22">
        <v>0</v>
      </c>
      <c r="J2248" s="22">
        <v>0</v>
      </c>
      <c r="K2248" s="12" t="s">
        <v>2224</v>
      </c>
      <c r="T2248" s="12" t="s">
        <v>3260</v>
      </c>
    </row>
    <row r="2249" spans="5:20" ht="12.95" customHeight="1" x14ac:dyDescent="0.2">
      <c r="E2249" s="5" t="s">
        <v>3923</v>
      </c>
      <c r="G2249" s="5" t="s">
        <v>1556</v>
      </c>
      <c r="H2249" s="9" t="s">
        <v>1557</v>
      </c>
      <c r="I2249" s="22">
        <v>0</v>
      </c>
      <c r="J2249" s="22">
        <v>0</v>
      </c>
      <c r="K2249" s="12" t="s">
        <v>2225</v>
      </c>
      <c r="T2249" s="12" t="s">
        <v>3261</v>
      </c>
    </row>
    <row r="2250" spans="5:20" ht="12.95" customHeight="1" x14ac:dyDescent="0.2">
      <c r="E2250" s="5" t="s">
        <v>3923</v>
      </c>
      <c r="G2250" s="5" t="s">
        <v>1559</v>
      </c>
      <c r="H2250" s="9" t="s">
        <v>1560</v>
      </c>
      <c r="I2250" s="22">
        <v>0</v>
      </c>
      <c r="J2250" s="22">
        <v>0</v>
      </c>
      <c r="K2250" s="12" t="s">
        <v>2226</v>
      </c>
      <c r="T2250" s="12" t="s">
        <v>3262</v>
      </c>
    </row>
    <row r="2251" spans="5:20" ht="12.95" customHeight="1" x14ac:dyDescent="0.2">
      <c r="E2251" s="5" t="s">
        <v>3923</v>
      </c>
      <c r="G2251" s="5" t="s">
        <v>1562</v>
      </c>
      <c r="H2251" s="9" t="s">
        <v>1563</v>
      </c>
      <c r="I2251" s="22">
        <v>0</v>
      </c>
      <c r="J2251" s="22">
        <v>0</v>
      </c>
      <c r="K2251" s="12" t="s">
        <v>2227</v>
      </c>
      <c r="T2251" s="12" t="s">
        <v>3263</v>
      </c>
    </row>
    <row r="2252" spans="5:20" ht="12.95" customHeight="1" x14ac:dyDescent="0.2">
      <c r="E2252" s="5" t="s">
        <v>3923</v>
      </c>
      <c r="G2252" s="5" t="s">
        <v>1565</v>
      </c>
      <c r="H2252" s="9" t="s">
        <v>1566</v>
      </c>
      <c r="I2252" s="22">
        <v>0</v>
      </c>
      <c r="J2252" s="22">
        <v>0</v>
      </c>
      <c r="K2252" s="12" t="s">
        <v>2228</v>
      </c>
      <c r="T2252" s="12" t="s">
        <v>3264</v>
      </c>
    </row>
    <row r="2253" spans="5:20" ht="12.95" customHeight="1" x14ac:dyDescent="0.2">
      <c r="E2253" s="5" t="s">
        <v>3923</v>
      </c>
      <c r="G2253" s="5" t="s">
        <v>1568</v>
      </c>
      <c r="H2253" s="9" t="s">
        <v>1569</v>
      </c>
      <c r="I2253" s="22">
        <v>0</v>
      </c>
      <c r="J2253" s="22">
        <v>0</v>
      </c>
      <c r="K2253" s="12" t="s">
        <v>2229</v>
      </c>
      <c r="T2253" s="12" t="s">
        <v>3265</v>
      </c>
    </row>
    <row r="2254" spans="5:20" ht="12.95" customHeight="1" x14ac:dyDescent="0.2">
      <c r="E2254" s="5" t="s">
        <v>3923</v>
      </c>
      <c r="G2254" s="5" t="s">
        <v>1571</v>
      </c>
      <c r="H2254" s="9" t="s">
        <v>1572</v>
      </c>
      <c r="I2254" s="22">
        <v>0</v>
      </c>
      <c r="J2254" s="22">
        <v>0</v>
      </c>
      <c r="K2254" s="12" t="s">
        <v>2230</v>
      </c>
      <c r="T2254" s="12" t="s">
        <v>3266</v>
      </c>
    </row>
    <row r="2255" spans="5:20" ht="12.95" customHeight="1" x14ac:dyDescent="0.2">
      <c r="E2255" s="5" t="s">
        <v>3923</v>
      </c>
      <c r="G2255" s="5" t="s">
        <v>1574</v>
      </c>
      <c r="H2255" s="9" t="s">
        <v>1575</v>
      </c>
      <c r="I2255" s="22">
        <v>0</v>
      </c>
      <c r="J2255" s="22">
        <v>0</v>
      </c>
      <c r="K2255" s="12" t="s">
        <v>2231</v>
      </c>
      <c r="T2255" s="12" t="s">
        <v>3267</v>
      </c>
    </row>
    <row r="2256" spans="5:20" ht="12.95" customHeight="1" x14ac:dyDescent="0.2">
      <c r="E2256" s="5" t="s">
        <v>3923</v>
      </c>
      <c r="G2256" s="5" t="s">
        <v>1577</v>
      </c>
      <c r="H2256" s="9" t="s">
        <v>1578</v>
      </c>
      <c r="I2256" s="22">
        <v>0</v>
      </c>
      <c r="J2256" s="22">
        <v>0</v>
      </c>
      <c r="K2256" s="12" t="s">
        <v>2232</v>
      </c>
      <c r="T2256" s="12" t="s">
        <v>3268</v>
      </c>
    </row>
    <row r="2257" spans="5:20" ht="12.95" customHeight="1" x14ac:dyDescent="0.2">
      <c r="E2257" s="5" t="s">
        <v>3923</v>
      </c>
      <c r="G2257" s="5" t="s">
        <v>1580</v>
      </c>
      <c r="H2257" s="9" t="s">
        <v>1581</v>
      </c>
      <c r="I2257" s="22">
        <v>0</v>
      </c>
      <c r="J2257" s="22">
        <v>0</v>
      </c>
      <c r="K2257" s="12" t="s">
        <v>2233</v>
      </c>
      <c r="T2257" s="12" t="s">
        <v>3269</v>
      </c>
    </row>
    <row r="2258" spans="5:20" ht="12.95" customHeight="1" x14ac:dyDescent="0.2">
      <c r="E2258" s="5" t="s">
        <v>3923</v>
      </c>
      <c r="G2258" s="5" t="s">
        <v>1583</v>
      </c>
      <c r="H2258" s="9" t="s">
        <v>1584</v>
      </c>
      <c r="I2258" s="22">
        <v>0</v>
      </c>
      <c r="J2258" s="22">
        <v>0</v>
      </c>
      <c r="K2258" s="12" t="s">
        <v>2234</v>
      </c>
      <c r="T2258" s="12" t="s">
        <v>3270</v>
      </c>
    </row>
    <row r="2259" spans="5:20" ht="12.95" customHeight="1" x14ac:dyDescent="0.2">
      <c r="E2259" s="5" t="s">
        <v>3923</v>
      </c>
      <c r="G2259" s="5" t="s">
        <v>1586</v>
      </c>
      <c r="H2259" s="9" t="s">
        <v>1587</v>
      </c>
      <c r="I2259" s="22">
        <v>0</v>
      </c>
      <c r="J2259" s="22">
        <v>0</v>
      </c>
      <c r="K2259" s="12" t="s">
        <v>2235</v>
      </c>
      <c r="T2259" s="12" t="s">
        <v>3271</v>
      </c>
    </row>
    <row r="2260" spans="5:20" ht="12.95" customHeight="1" x14ac:dyDescent="0.2">
      <c r="E2260" s="5" t="s">
        <v>3923</v>
      </c>
      <c r="G2260" s="5" t="s">
        <v>1589</v>
      </c>
      <c r="H2260" s="9" t="s">
        <v>1590</v>
      </c>
      <c r="I2260" s="22">
        <v>0</v>
      </c>
      <c r="J2260" s="22">
        <v>0</v>
      </c>
      <c r="K2260" s="12" t="s">
        <v>2236</v>
      </c>
      <c r="T2260" s="12" t="s">
        <v>3272</v>
      </c>
    </row>
    <row r="2261" spans="5:20" ht="12.95" customHeight="1" x14ac:dyDescent="0.2">
      <c r="E2261" s="5" t="s">
        <v>3923</v>
      </c>
      <c r="G2261" s="5" t="s">
        <v>1592</v>
      </c>
      <c r="H2261" s="9" t="s">
        <v>1593</v>
      </c>
      <c r="I2261" s="22">
        <v>0</v>
      </c>
      <c r="J2261" s="22">
        <v>0</v>
      </c>
      <c r="K2261" s="12" t="s">
        <v>2237</v>
      </c>
      <c r="T2261" s="12" t="s">
        <v>3273</v>
      </c>
    </row>
    <row r="2262" spans="5:20" ht="12.95" customHeight="1" x14ac:dyDescent="0.2">
      <c r="E2262" s="5" t="s">
        <v>3923</v>
      </c>
      <c r="G2262" s="5" t="s">
        <v>1595</v>
      </c>
      <c r="H2262" s="9" t="s">
        <v>1596</v>
      </c>
      <c r="I2262" s="22">
        <v>0</v>
      </c>
      <c r="J2262" s="22">
        <v>0</v>
      </c>
      <c r="K2262" s="12" t="s">
        <v>2238</v>
      </c>
      <c r="T2262" s="12" t="s">
        <v>3274</v>
      </c>
    </row>
    <row r="2263" spans="5:20" ht="12.95" customHeight="1" x14ac:dyDescent="0.2">
      <c r="E2263" s="5" t="s">
        <v>3923</v>
      </c>
      <c r="G2263" s="3" t="s">
        <v>1598</v>
      </c>
      <c r="H2263" s="10" t="s">
        <v>1599</v>
      </c>
      <c r="I2263" s="23">
        <f>SUM(I2246:I2262)</f>
        <v>0</v>
      </c>
      <c r="J2263" s="23">
        <f>SUM(J2246:J2262)</f>
        <v>0</v>
      </c>
      <c r="K2263" s="13" t="s">
        <v>2239</v>
      </c>
      <c r="T2263" s="12" t="s">
        <v>3275</v>
      </c>
    </row>
    <row r="2264" spans="5:20" ht="12.95" customHeight="1" x14ac:dyDescent="0.2">
      <c r="E2264" s="5" t="s">
        <v>3923</v>
      </c>
      <c r="G2264" s="7" t="s">
        <v>1601</v>
      </c>
      <c r="H2264" s="8" t="s">
        <v>1602</v>
      </c>
      <c r="I2264" s="21"/>
      <c r="J2264" s="21"/>
      <c r="K2264" s="12" t="s">
        <v>2240</v>
      </c>
      <c r="T2264" s="12" t="s">
        <v>3276</v>
      </c>
    </row>
    <row r="2265" spans="5:20" ht="12.95" customHeight="1" x14ac:dyDescent="0.2">
      <c r="E2265" s="5" t="s">
        <v>3923</v>
      </c>
      <c r="G2265" s="5" t="s">
        <v>1604</v>
      </c>
      <c r="H2265" s="9" t="s">
        <v>1605</v>
      </c>
      <c r="I2265" s="22">
        <v>0</v>
      </c>
      <c r="J2265" s="22">
        <v>0</v>
      </c>
      <c r="K2265" s="12" t="s">
        <v>2241</v>
      </c>
      <c r="T2265" s="12" t="s">
        <v>3277</v>
      </c>
    </row>
    <row r="2266" spans="5:20" ht="12.95" customHeight="1" x14ac:dyDescent="0.2">
      <c r="E2266" s="5" t="s">
        <v>3923</v>
      </c>
      <c r="G2266" s="5" t="s">
        <v>1607</v>
      </c>
      <c r="H2266" s="9" t="s">
        <v>1608</v>
      </c>
      <c r="I2266" s="22">
        <v>0</v>
      </c>
      <c r="J2266" s="22">
        <v>0</v>
      </c>
      <c r="K2266" s="12" t="s">
        <v>2242</v>
      </c>
      <c r="T2266" s="12" t="s">
        <v>3278</v>
      </c>
    </row>
    <row r="2267" spans="5:20" ht="12.95" customHeight="1" x14ac:dyDescent="0.2">
      <c r="E2267" s="5" t="s">
        <v>3923</v>
      </c>
      <c r="G2267" s="5" t="s">
        <v>1610</v>
      </c>
      <c r="H2267" s="9" t="s">
        <v>1611</v>
      </c>
      <c r="I2267" s="22">
        <v>0</v>
      </c>
      <c r="J2267" s="22">
        <v>0</v>
      </c>
      <c r="K2267" s="12" t="s">
        <v>2243</v>
      </c>
      <c r="T2267" s="12" t="s">
        <v>3279</v>
      </c>
    </row>
    <row r="2268" spans="5:20" ht="12.95" customHeight="1" x14ac:dyDescent="0.2">
      <c r="E2268" s="5" t="s">
        <v>3923</v>
      </c>
      <c r="G2268" s="3" t="s">
        <v>1613</v>
      </c>
      <c r="H2268" s="10" t="s">
        <v>1614</v>
      </c>
      <c r="I2268" s="23">
        <f>SUM(I2265:I2267)</f>
        <v>0</v>
      </c>
      <c r="J2268" s="23">
        <f>SUM(J2265:J2267)</f>
        <v>0</v>
      </c>
      <c r="K2268" s="13" t="s">
        <v>2244</v>
      </c>
      <c r="T2268" s="12" t="s">
        <v>3280</v>
      </c>
    </row>
    <row r="2269" spans="5:20" ht="12.95" customHeight="1" x14ac:dyDescent="0.2">
      <c r="E2269" s="5" t="s">
        <v>3923</v>
      </c>
      <c r="G2269" s="3" t="s">
        <v>1616</v>
      </c>
      <c r="H2269" s="10" t="s">
        <v>1617</v>
      </c>
      <c r="I2269" s="23">
        <f>+I2263+I2268</f>
        <v>0</v>
      </c>
      <c r="J2269" s="23">
        <f>+J2263+J2268</f>
        <v>0</v>
      </c>
      <c r="K2269" s="13" t="s">
        <v>2245</v>
      </c>
      <c r="T2269" s="12" t="s">
        <v>3281</v>
      </c>
    </row>
    <row r="2270" spans="5:20" ht="12.95" customHeight="1" x14ac:dyDescent="0.2">
      <c r="E2270" s="5" t="s">
        <v>3923</v>
      </c>
      <c r="G2270" s="7" t="s">
        <v>1619</v>
      </c>
      <c r="H2270" s="8" t="s">
        <v>1620</v>
      </c>
      <c r="I2270" s="21"/>
      <c r="J2270" s="21"/>
      <c r="K2270" s="12" t="s">
        <v>2246</v>
      </c>
      <c r="T2270" s="12" t="s">
        <v>3282</v>
      </c>
    </row>
    <row r="2271" spans="5:20" ht="12.95" customHeight="1" x14ac:dyDescent="0.2">
      <c r="E2271" s="5" t="s">
        <v>3923</v>
      </c>
      <c r="G2271" s="3" t="s">
        <v>1622</v>
      </c>
      <c r="H2271" s="10" t="s">
        <v>1623</v>
      </c>
      <c r="I2271" s="23">
        <f>+I2244-(I2269*$I$1)</f>
        <v>0</v>
      </c>
      <c r="J2271" s="23">
        <f>+J2244-(J2269*$I$1)</f>
        <v>0</v>
      </c>
      <c r="K2271" s="13" t="s">
        <v>2247</v>
      </c>
      <c r="T2271" s="12" t="s">
        <v>3283</v>
      </c>
    </row>
    <row r="2272" spans="5:20" ht="12.95" customHeight="1" x14ac:dyDescent="0.2">
      <c r="E2272" s="5" t="s">
        <v>3923</v>
      </c>
      <c r="G2272" s="5" t="s">
        <v>1625</v>
      </c>
      <c r="H2272" s="9" t="s">
        <v>1626</v>
      </c>
      <c r="I2272" s="22">
        <v>0</v>
      </c>
      <c r="J2272" s="22">
        <v>0</v>
      </c>
      <c r="K2272" s="12" t="s">
        <v>2248</v>
      </c>
      <c r="T2272" s="12" t="s">
        <v>3284</v>
      </c>
    </row>
    <row r="2273" spans="4:20" ht="12.95" customHeight="1" x14ac:dyDescent="0.2">
      <c r="E2273" s="5" t="s">
        <v>3923</v>
      </c>
      <c r="G2273" s="3" t="s">
        <v>1628</v>
      </c>
      <c r="H2273" s="10" t="s">
        <v>1629</v>
      </c>
      <c r="I2273" s="23">
        <f>+I2271-(I2272*$I$1)</f>
        <v>0</v>
      </c>
      <c r="J2273" s="23">
        <f>+J2271-(J2272*$I$1)</f>
        <v>0</v>
      </c>
      <c r="K2273" s="13" t="s">
        <v>2249</v>
      </c>
      <c r="T2273" s="12" t="s">
        <v>3285</v>
      </c>
    </row>
    <row r="2274" spans="4:20" ht="12.95" customHeight="1" x14ac:dyDescent="0.2">
      <c r="E2274" s="5" t="s">
        <v>3923</v>
      </c>
      <c r="G2274" s="5" t="s">
        <v>1631</v>
      </c>
      <c r="H2274" s="9" t="s">
        <v>1632</v>
      </c>
      <c r="I2274" s="22">
        <v>0</v>
      </c>
      <c r="J2274" s="22">
        <v>0</v>
      </c>
      <c r="K2274" s="12" t="s">
        <v>2250</v>
      </c>
      <c r="T2274" s="12" t="s">
        <v>3286</v>
      </c>
    </row>
    <row r="2275" spans="4:20" ht="12.95" customHeight="1" x14ac:dyDescent="0.2">
      <c r="E2275" s="5" t="s">
        <v>3923</v>
      </c>
      <c r="G2275" s="5" t="s">
        <v>1634</v>
      </c>
      <c r="H2275" s="9" t="s">
        <v>1635</v>
      </c>
      <c r="I2275" s="22">
        <v>0</v>
      </c>
      <c r="J2275" s="22">
        <v>0</v>
      </c>
      <c r="K2275" s="12" t="s">
        <v>2251</v>
      </c>
      <c r="T2275" s="12" t="s">
        <v>3287</v>
      </c>
    </row>
    <row r="2276" spans="4:20" ht="12.95" customHeight="1" x14ac:dyDescent="0.2">
      <c r="E2276" s="5" t="s">
        <v>3923</v>
      </c>
      <c r="G2276" s="3" t="s">
        <v>1637</v>
      </c>
      <c r="H2276" s="10" t="s">
        <v>1638</v>
      </c>
      <c r="I2276" s="23">
        <f>SUM(I2273:I2275)</f>
        <v>0</v>
      </c>
      <c r="J2276" s="23">
        <f>SUM(J2273:J2275)</f>
        <v>0</v>
      </c>
      <c r="K2276" s="13" t="s">
        <v>2252</v>
      </c>
      <c r="T2276" s="12" t="s">
        <v>3288</v>
      </c>
    </row>
    <row r="2277" spans="4:20" ht="12.95" customHeight="1" x14ac:dyDescent="0.2">
      <c r="E2277" s="5" t="s">
        <v>3923</v>
      </c>
      <c r="G2277" s="7" t="s">
        <v>1640</v>
      </c>
      <c r="H2277" s="8" t="s">
        <v>1641</v>
      </c>
      <c r="I2277" s="21"/>
      <c r="J2277" s="21"/>
      <c r="K2277" s="12" t="s">
        <v>2253</v>
      </c>
      <c r="T2277" s="12" t="s">
        <v>3289</v>
      </c>
    </row>
    <row r="2278" spans="4:20" ht="12.95" customHeight="1" x14ac:dyDescent="0.2">
      <c r="E2278" s="5" t="s">
        <v>3923</v>
      </c>
      <c r="G2278" s="5" t="s">
        <v>1643</v>
      </c>
      <c r="H2278" s="9" t="s">
        <v>1644</v>
      </c>
      <c r="I2278" s="22">
        <v>0</v>
      </c>
      <c r="J2278" s="22">
        <v>0</v>
      </c>
      <c r="K2278" s="12" t="s">
        <v>2254</v>
      </c>
      <c r="T2278" s="12" t="s">
        <v>3290</v>
      </c>
    </row>
    <row r="2279" spans="4:20" ht="12.95" customHeight="1" x14ac:dyDescent="0.2">
      <c r="E2279" s="5" t="s">
        <v>3923</v>
      </c>
      <c r="G2279" s="5" t="s">
        <v>1646</v>
      </c>
      <c r="H2279" s="9" t="s">
        <v>1647</v>
      </c>
      <c r="I2279" s="22">
        <v>0</v>
      </c>
      <c r="J2279" s="22">
        <v>0</v>
      </c>
      <c r="K2279" s="12" t="s">
        <v>2255</v>
      </c>
      <c r="T2279" s="12" t="s">
        <v>3291</v>
      </c>
    </row>
    <row r="2280" spans="4:20" ht="12.95" customHeight="1" x14ac:dyDescent="0.2">
      <c r="E2280" s="5" t="s">
        <v>3923</v>
      </c>
      <c r="G2280" s="5" t="s">
        <v>1649</v>
      </c>
      <c r="H2280" s="9" t="s">
        <v>1650</v>
      </c>
      <c r="I2280" s="22">
        <v>0</v>
      </c>
      <c r="J2280" s="22">
        <v>0</v>
      </c>
      <c r="K2280" s="12" t="s">
        <v>2256</v>
      </c>
      <c r="T2280" s="12" t="s">
        <v>3292</v>
      </c>
    </row>
    <row r="2281" spans="4:20" ht="12.95" customHeight="1" x14ac:dyDescent="0.2">
      <c r="E2281" s="5" t="s">
        <v>3923</v>
      </c>
      <c r="G2281" s="5" t="s">
        <v>1652</v>
      </c>
      <c r="H2281" s="9" t="s">
        <v>1653</v>
      </c>
      <c r="I2281" s="22">
        <v>0</v>
      </c>
      <c r="J2281" s="22">
        <v>0</v>
      </c>
      <c r="K2281" s="12" t="s">
        <v>2257</v>
      </c>
      <c r="T2281" s="12" t="s">
        <v>3293</v>
      </c>
    </row>
    <row r="2282" spans="4:20" ht="12.95" customHeight="1" x14ac:dyDescent="0.2">
      <c r="E2282" s="5" t="s">
        <v>3923</v>
      </c>
      <c r="G2282" s="5" t="s">
        <v>1655</v>
      </c>
      <c r="H2282" s="9" t="s">
        <v>1656</v>
      </c>
      <c r="I2282" s="22">
        <v>0</v>
      </c>
      <c r="J2282" s="22">
        <v>0</v>
      </c>
      <c r="K2282" s="12" t="s">
        <v>2258</v>
      </c>
      <c r="T2282" s="12" t="s">
        <v>3294</v>
      </c>
    </row>
    <row r="2283" spans="4:20" ht="12.95" customHeight="1" x14ac:dyDescent="0.2">
      <c r="E2283" s="5" t="s">
        <v>3923</v>
      </c>
      <c r="G2283" s="5" t="s">
        <v>1658</v>
      </c>
      <c r="H2283" s="9" t="s">
        <v>1659</v>
      </c>
      <c r="I2283" s="22">
        <v>0</v>
      </c>
      <c r="J2283" s="22">
        <v>0</v>
      </c>
      <c r="K2283" s="12" t="s">
        <v>2259</v>
      </c>
      <c r="T2283" s="12" t="s">
        <v>3295</v>
      </c>
    </row>
    <row r="2284" spans="4:20" ht="12.95" customHeight="1" x14ac:dyDescent="0.2">
      <c r="E2284" s="5" t="s">
        <v>3923</v>
      </c>
      <c r="G2284" s="5" t="s">
        <v>1661</v>
      </c>
      <c r="H2284" s="9" t="s">
        <v>1662</v>
      </c>
      <c r="I2284" s="22">
        <v>0</v>
      </c>
      <c r="J2284" s="22">
        <v>0</v>
      </c>
      <c r="K2284" s="12" t="s">
        <v>2260</v>
      </c>
      <c r="T2284" s="12" t="s">
        <v>3296</v>
      </c>
    </row>
    <row r="2285" spans="4:20" ht="12.95" customHeight="1" x14ac:dyDescent="0.2">
      <c r="E2285" s="5" t="s">
        <v>3923</v>
      </c>
      <c r="G2285" s="5" t="s">
        <v>1664</v>
      </c>
      <c r="H2285" s="9" t="s">
        <v>1665</v>
      </c>
      <c r="I2285" s="22">
        <v>0</v>
      </c>
      <c r="J2285" s="22">
        <v>0</v>
      </c>
      <c r="K2285" s="12" t="s">
        <v>2261</v>
      </c>
      <c r="T2285" s="12" t="s">
        <v>3297</v>
      </c>
    </row>
    <row r="2286" spans="4:20" ht="12.95" customHeight="1" x14ac:dyDescent="0.2">
      <c r="E2286" s="5" t="s">
        <v>3923</v>
      </c>
      <c r="G2286" s="5" t="s">
        <v>1667</v>
      </c>
      <c r="H2286" s="9" t="s">
        <v>1668</v>
      </c>
      <c r="I2286" s="22">
        <v>0</v>
      </c>
      <c r="J2286" s="22">
        <v>0</v>
      </c>
      <c r="K2286" s="12" t="s">
        <v>2262</v>
      </c>
      <c r="T2286" s="12" t="s">
        <v>3298</v>
      </c>
    </row>
    <row r="2287" spans="4:20" ht="12.95" customHeight="1" x14ac:dyDescent="0.2">
      <c r="E2287" s="5" t="s">
        <v>3923</v>
      </c>
      <c r="G2287" s="3" t="s">
        <v>1670</v>
      </c>
      <c r="H2287" s="10" t="s">
        <v>1671</v>
      </c>
      <c r="I2287" s="23">
        <f>+I2276+SUM(I2278:I2286)</f>
        <v>0</v>
      </c>
      <c r="J2287" s="23">
        <f>+J2276+SUM(J2278:J2286)</f>
        <v>0</v>
      </c>
      <c r="K2287" s="13" t="s">
        <v>2263</v>
      </c>
      <c r="T2287" s="12" t="s">
        <v>3299</v>
      </c>
    </row>
    <row r="2288" spans="4:20" ht="12.95" customHeight="1" x14ac:dyDescent="0.2">
      <c r="D2288" s="5" t="s">
        <v>2264</v>
      </c>
      <c r="E2288" s="5" t="s">
        <v>2265</v>
      </c>
      <c r="F2288" s="18"/>
      <c r="G2288" s="7" t="s">
        <v>4652</v>
      </c>
      <c r="H2288" s="8" t="s">
        <v>4653</v>
      </c>
      <c r="I2288" s="21"/>
      <c r="J2288" s="21"/>
      <c r="K2288" s="12" t="s">
        <v>2266</v>
      </c>
      <c r="T2288" s="12" t="s">
        <v>3233</v>
      </c>
    </row>
    <row r="2289" spans="5:20" ht="12.95" customHeight="1" x14ac:dyDescent="0.2">
      <c r="E2289" s="5" t="s">
        <v>2265</v>
      </c>
      <c r="G2289" s="5" t="s">
        <v>4655</v>
      </c>
      <c r="H2289" s="9" t="s">
        <v>4656</v>
      </c>
      <c r="I2289" s="22">
        <v>0</v>
      </c>
      <c r="J2289" s="22">
        <v>0</v>
      </c>
      <c r="K2289" s="12" t="s">
        <v>2267</v>
      </c>
      <c r="T2289" s="12" t="s">
        <v>3234</v>
      </c>
    </row>
    <row r="2290" spans="5:20" ht="12.95" customHeight="1" x14ac:dyDescent="0.2">
      <c r="E2290" s="5" t="s">
        <v>2265</v>
      </c>
      <c r="G2290" s="5" t="s">
        <v>4658</v>
      </c>
      <c r="H2290" s="9" t="s">
        <v>4659</v>
      </c>
      <c r="I2290" s="22">
        <v>0</v>
      </c>
      <c r="J2290" s="22">
        <v>0</v>
      </c>
      <c r="K2290" s="12" t="s">
        <v>2268</v>
      </c>
      <c r="T2290" s="12" t="s">
        <v>3235</v>
      </c>
    </row>
    <row r="2291" spans="5:20" ht="12.95" customHeight="1" x14ac:dyDescent="0.2">
      <c r="E2291" s="5" t="s">
        <v>2265</v>
      </c>
      <c r="G2291" s="5" t="s">
        <v>4661</v>
      </c>
      <c r="H2291" s="9" t="s">
        <v>4662</v>
      </c>
      <c r="I2291" s="22">
        <v>0</v>
      </c>
      <c r="J2291" s="22">
        <v>0</v>
      </c>
      <c r="K2291" s="12" t="s">
        <v>2269</v>
      </c>
      <c r="T2291" s="12" t="s">
        <v>3236</v>
      </c>
    </row>
    <row r="2292" spans="5:20" ht="12.95" customHeight="1" x14ac:dyDescent="0.2">
      <c r="E2292" s="5" t="s">
        <v>2265</v>
      </c>
      <c r="G2292" s="5" t="s">
        <v>4664</v>
      </c>
      <c r="H2292" s="9" t="s">
        <v>4665</v>
      </c>
      <c r="I2292" s="22">
        <v>0</v>
      </c>
      <c r="J2292" s="22">
        <v>0</v>
      </c>
      <c r="K2292" s="12" t="s">
        <v>2270</v>
      </c>
      <c r="T2292" s="12" t="s">
        <v>3237</v>
      </c>
    </row>
    <row r="2293" spans="5:20" ht="12.95" customHeight="1" x14ac:dyDescent="0.2">
      <c r="E2293" s="5" t="s">
        <v>2265</v>
      </c>
      <c r="G2293" s="5" t="s">
        <v>4667</v>
      </c>
      <c r="H2293" s="9" t="s">
        <v>4668</v>
      </c>
      <c r="I2293" s="22">
        <v>0</v>
      </c>
      <c r="J2293" s="22">
        <v>0</v>
      </c>
      <c r="K2293" s="12" t="s">
        <v>2271</v>
      </c>
      <c r="T2293" s="12" t="s">
        <v>3238</v>
      </c>
    </row>
    <row r="2294" spans="5:20" ht="12.95" customHeight="1" x14ac:dyDescent="0.2">
      <c r="E2294" s="5" t="s">
        <v>2265</v>
      </c>
      <c r="G2294" s="5" t="s">
        <v>4670</v>
      </c>
      <c r="H2294" s="9" t="s">
        <v>4671</v>
      </c>
      <c r="I2294" s="22">
        <v>0</v>
      </c>
      <c r="J2294" s="22">
        <v>0</v>
      </c>
      <c r="K2294" s="12" t="s">
        <v>2272</v>
      </c>
      <c r="T2294" s="12" t="s">
        <v>3239</v>
      </c>
    </row>
    <row r="2295" spans="5:20" ht="12.95" customHeight="1" x14ac:dyDescent="0.2">
      <c r="E2295" s="5" t="s">
        <v>2265</v>
      </c>
      <c r="G2295" s="5" t="s">
        <v>4673</v>
      </c>
      <c r="H2295" s="9" t="s">
        <v>4674</v>
      </c>
      <c r="I2295" s="22">
        <v>0</v>
      </c>
      <c r="J2295" s="22">
        <v>0</v>
      </c>
      <c r="K2295" s="12" t="s">
        <v>2273</v>
      </c>
      <c r="T2295" s="12" t="s">
        <v>3240</v>
      </c>
    </row>
    <row r="2296" spans="5:20" ht="12.95" customHeight="1" x14ac:dyDescent="0.2">
      <c r="E2296" s="5" t="s">
        <v>2265</v>
      </c>
      <c r="G2296" s="5" t="s">
        <v>4676</v>
      </c>
      <c r="H2296" s="9" t="s">
        <v>4677</v>
      </c>
      <c r="I2296" s="22">
        <v>0</v>
      </c>
      <c r="J2296" s="22">
        <v>0</v>
      </c>
      <c r="K2296" s="12" t="s">
        <v>2274</v>
      </c>
      <c r="T2296" s="12" t="s">
        <v>3241</v>
      </c>
    </row>
    <row r="2297" spans="5:20" ht="12.95" customHeight="1" x14ac:dyDescent="0.2">
      <c r="E2297" s="5" t="s">
        <v>2265</v>
      </c>
      <c r="G2297" s="5" t="s">
        <v>4679</v>
      </c>
      <c r="H2297" s="9" t="s">
        <v>4680</v>
      </c>
      <c r="I2297" s="22">
        <v>0</v>
      </c>
      <c r="J2297" s="22">
        <v>0</v>
      </c>
      <c r="K2297" s="12" t="s">
        <v>2275</v>
      </c>
      <c r="T2297" s="12" t="s">
        <v>3242</v>
      </c>
    </row>
    <row r="2298" spans="5:20" ht="12.95" customHeight="1" x14ac:dyDescent="0.2">
      <c r="E2298" s="5" t="s">
        <v>2265</v>
      </c>
      <c r="G2298" s="5" t="s">
        <v>4682</v>
      </c>
      <c r="H2298" s="9" t="s">
        <v>4683</v>
      </c>
      <c r="I2298" s="22">
        <v>0</v>
      </c>
      <c r="J2298" s="22">
        <v>0</v>
      </c>
      <c r="K2298" s="12" t="s">
        <v>2276</v>
      </c>
      <c r="T2298" s="12" t="s">
        <v>3243</v>
      </c>
    </row>
    <row r="2299" spans="5:20" ht="12.95" customHeight="1" x14ac:dyDescent="0.2">
      <c r="E2299" s="5" t="s">
        <v>2265</v>
      </c>
      <c r="G2299" s="5" t="s">
        <v>4685</v>
      </c>
      <c r="H2299" s="9" t="s">
        <v>4686</v>
      </c>
      <c r="I2299" s="22">
        <v>0</v>
      </c>
      <c r="J2299" s="22">
        <v>0</v>
      </c>
      <c r="K2299" s="12" t="s">
        <v>2277</v>
      </c>
      <c r="T2299" s="12" t="s">
        <v>3244</v>
      </c>
    </row>
    <row r="2300" spans="5:20" ht="12.95" customHeight="1" x14ac:dyDescent="0.2">
      <c r="E2300" s="5" t="s">
        <v>2265</v>
      </c>
      <c r="G2300" s="5" t="s">
        <v>4688</v>
      </c>
      <c r="H2300" s="9" t="s">
        <v>4689</v>
      </c>
      <c r="I2300" s="22">
        <v>0</v>
      </c>
      <c r="J2300" s="22">
        <v>0</v>
      </c>
      <c r="K2300" s="12" t="s">
        <v>2278</v>
      </c>
      <c r="T2300" s="12" t="s">
        <v>3245</v>
      </c>
    </row>
    <row r="2301" spans="5:20" ht="12.95" customHeight="1" x14ac:dyDescent="0.2">
      <c r="E2301" s="5" t="s">
        <v>2265</v>
      </c>
      <c r="G2301" s="5" t="s">
        <v>4691</v>
      </c>
      <c r="H2301" s="9" t="s">
        <v>4692</v>
      </c>
      <c r="I2301" s="22">
        <v>0</v>
      </c>
      <c r="J2301" s="22">
        <v>0</v>
      </c>
      <c r="K2301" s="12" t="s">
        <v>2279</v>
      </c>
      <c r="T2301" s="12" t="s">
        <v>3246</v>
      </c>
    </row>
    <row r="2302" spans="5:20" ht="12.95" customHeight="1" x14ac:dyDescent="0.2">
      <c r="E2302" s="5" t="s">
        <v>2265</v>
      </c>
      <c r="G2302" s="5" t="s">
        <v>4694</v>
      </c>
      <c r="H2302" s="9" t="s">
        <v>4695</v>
      </c>
      <c r="I2302" s="22">
        <v>0</v>
      </c>
      <c r="J2302" s="22">
        <v>0</v>
      </c>
      <c r="K2302" s="12" t="s">
        <v>2280</v>
      </c>
      <c r="T2302" s="12" t="s">
        <v>3247</v>
      </c>
    </row>
    <row r="2303" spans="5:20" ht="12.95" customHeight="1" x14ac:dyDescent="0.2">
      <c r="E2303" s="5" t="s">
        <v>2265</v>
      </c>
      <c r="G2303" s="3" t="s">
        <v>4697</v>
      </c>
      <c r="H2303" s="10" t="s">
        <v>4698</v>
      </c>
      <c r="I2303" s="23">
        <f>SUM(I2289:I2302)</f>
        <v>0</v>
      </c>
      <c r="J2303" s="23">
        <f>SUM(J2289:J2302)</f>
        <v>0</v>
      </c>
      <c r="K2303" s="13" t="s">
        <v>2281</v>
      </c>
      <c r="T2303" s="12" t="s">
        <v>3248</v>
      </c>
    </row>
    <row r="2304" spans="5:20" ht="12.95" customHeight="1" x14ac:dyDescent="0.2">
      <c r="E2304" s="5" t="s">
        <v>2265</v>
      </c>
      <c r="G2304" s="5" t="s">
        <v>4700</v>
      </c>
      <c r="H2304" s="9" t="s">
        <v>4701</v>
      </c>
      <c r="I2304" s="22">
        <v>0</v>
      </c>
      <c r="J2304" s="22">
        <v>0</v>
      </c>
      <c r="K2304" s="12" t="s">
        <v>2282</v>
      </c>
      <c r="T2304" s="12" t="s">
        <v>3249</v>
      </c>
    </row>
    <row r="2305" spans="5:20" ht="12.95" customHeight="1" x14ac:dyDescent="0.2">
      <c r="E2305" s="5" t="s">
        <v>2265</v>
      </c>
      <c r="G2305" s="3" t="s">
        <v>4703</v>
      </c>
      <c r="H2305" s="10" t="s">
        <v>4704</v>
      </c>
      <c r="I2305" s="23">
        <f>+I2303-(I2304*$I$1)</f>
        <v>0</v>
      </c>
      <c r="J2305" s="23">
        <f>+J2303-(J2304*$I$1)</f>
        <v>0</v>
      </c>
      <c r="K2305" s="13" t="s">
        <v>2283</v>
      </c>
      <c r="T2305" s="12" t="s">
        <v>3250</v>
      </c>
    </row>
    <row r="2306" spans="5:20" ht="12.95" customHeight="1" x14ac:dyDescent="0.2">
      <c r="E2306" s="5" t="s">
        <v>2265</v>
      </c>
      <c r="G2306" s="7" t="s">
        <v>4706</v>
      </c>
      <c r="H2306" s="8" t="s">
        <v>4707</v>
      </c>
      <c r="I2306" s="21"/>
      <c r="J2306" s="21"/>
      <c r="K2306" s="12" t="s">
        <v>2284</v>
      </c>
      <c r="T2306" s="12" t="s">
        <v>3251</v>
      </c>
    </row>
    <row r="2307" spans="5:20" ht="12.95" customHeight="1" x14ac:dyDescent="0.2">
      <c r="E2307" s="5" t="s">
        <v>2265</v>
      </c>
      <c r="G2307" s="5" t="s">
        <v>4709</v>
      </c>
      <c r="H2307" s="9" t="s">
        <v>4710</v>
      </c>
      <c r="I2307" s="22">
        <v>0</v>
      </c>
      <c r="J2307" s="22">
        <v>0</v>
      </c>
      <c r="K2307" s="12" t="s">
        <v>2285</v>
      </c>
      <c r="T2307" s="12" t="s">
        <v>3252</v>
      </c>
    </row>
    <row r="2308" spans="5:20" ht="12.95" customHeight="1" x14ac:dyDescent="0.2">
      <c r="E2308" s="5" t="s">
        <v>2265</v>
      </c>
      <c r="G2308" s="5" t="s">
        <v>4712</v>
      </c>
      <c r="H2308" s="9" t="s">
        <v>1533</v>
      </c>
      <c r="I2308" s="22">
        <v>0</v>
      </c>
      <c r="J2308" s="22">
        <v>0</v>
      </c>
      <c r="K2308" s="12" t="s">
        <v>2286</v>
      </c>
      <c r="T2308" s="12" t="s">
        <v>3253</v>
      </c>
    </row>
    <row r="2309" spans="5:20" ht="12.95" customHeight="1" x14ac:dyDescent="0.2">
      <c r="E2309" s="5" t="s">
        <v>2265</v>
      </c>
      <c r="G2309" s="5" t="s">
        <v>1535</v>
      </c>
      <c r="H2309" s="9" t="s">
        <v>1536</v>
      </c>
      <c r="I2309" s="22">
        <v>0</v>
      </c>
      <c r="J2309" s="22">
        <v>0</v>
      </c>
      <c r="K2309" s="12" t="s">
        <v>2287</v>
      </c>
      <c r="T2309" s="12" t="s">
        <v>3254</v>
      </c>
    </row>
    <row r="2310" spans="5:20" ht="12.95" customHeight="1" x14ac:dyDescent="0.2">
      <c r="E2310" s="5" t="s">
        <v>2265</v>
      </c>
      <c r="G2310" s="3" t="s">
        <v>1538</v>
      </c>
      <c r="H2310" s="10" t="s">
        <v>1539</v>
      </c>
      <c r="I2310" s="23">
        <f>SUM(I2307:I2309)</f>
        <v>0</v>
      </c>
      <c r="J2310" s="23">
        <f>SUM(J2307:J2309)</f>
        <v>0</v>
      </c>
      <c r="K2310" s="13" t="s">
        <v>2288</v>
      </c>
      <c r="T2310" s="12" t="s">
        <v>3255</v>
      </c>
    </row>
    <row r="2311" spans="5:20" ht="12.95" customHeight="1" x14ac:dyDescent="0.2">
      <c r="E2311" s="5" t="s">
        <v>2265</v>
      </c>
      <c r="G2311" s="3" t="s">
        <v>1541</v>
      </c>
      <c r="H2311" s="10" t="s">
        <v>1542</v>
      </c>
      <c r="I2311" s="23">
        <f>+I2305+I2310</f>
        <v>0</v>
      </c>
      <c r="J2311" s="23">
        <f>+J2305+J2310</f>
        <v>0</v>
      </c>
      <c r="K2311" s="13" t="s">
        <v>2289</v>
      </c>
      <c r="T2311" s="12" t="s">
        <v>3256</v>
      </c>
    </row>
    <row r="2312" spans="5:20" ht="12.95" customHeight="1" x14ac:dyDescent="0.2">
      <c r="E2312" s="5" t="s">
        <v>2265</v>
      </c>
      <c r="G2312" s="7" t="s">
        <v>1544</v>
      </c>
      <c r="H2312" s="8" t="s">
        <v>1545</v>
      </c>
      <c r="I2312" s="21"/>
      <c r="J2312" s="21"/>
      <c r="K2312" s="12" t="s">
        <v>2290</v>
      </c>
      <c r="T2312" s="12" t="s">
        <v>3257</v>
      </c>
    </row>
    <row r="2313" spans="5:20" ht="12.95" customHeight="1" x14ac:dyDescent="0.2">
      <c r="E2313" s="5" t="s">
        <v>2265</v>
      </c>
      <c r="G2313" s="5" t="s">
        <v>1547</v>
      </c>
      <c r="H2313" s="9" t="s">
        <v>1548</v>
      </c>
      <c r="I2313" s="22">
        <v>0</v>
      </c>
      <c r="J2313" s="22">
        <v>0</v>
      </c>
      <c r="K2313" s="12" t="s">
        <v>2291</v>
      </c>
      <c r="T2313" s="12" t="s">
        <v>3258</v>
      </c>
    </row>
    <row r="2314" spans="5:20" ht="12.95" customHeight="1" x14ac:dyDescent="0.2">
      <c r="E2314" s="5" t="s">
        <v>2265</v>
      </c>
      <c r="G2314" s="5" t="s">
        <v>1550</v>
      </c>
      <c r="H2314" s="9" t="s">
        <v>1551</v>
      </c>
      <c r="I2314" s="22">
        <v>0</v>
      </c>
      <c r="J2314" s="22">
        <v>0</v>
      </c>
      <c r="K2314" s="12" t="s">
        <v>2292</v>
      </c>
      <c r="T2314" s="12" t="s">
        <v>3259</v>
      </c>
    </row>
    <row r="2315" spans="5:20" ht="12.95" customHeight="1" x14ac:dyDescent="0.2">
      <c r="E2315" s="5" t="s">
        <v>2265</v>
      </c>
      <c r="G2315" s="5" t="s">
        <v>1553</v>
      </c>
      <c r="H2315" s="9" t="s">
        <v>1554</v>
      </c>
      <c r="I2315" s="22">
        <v>0</v>
      </c>
      <c r="J2315" s="22">
        <v>0</v>
      </c>
      <c r="K2315" s="12" t="s">
        <v>2293</v>
      </c>
      <c r="T2315" s="12" t="s">
        <v>3260</v>
      </c>
    </row>
    <row r="2316" spans="5:20" ht="12.95" customHeight="1" x14ac:dyDescent="0.2">
      <c r="E2316" s="5" t="s">
        <v>2265</v>
      </c>
      <c r="G2316" s="5" t="s">
        <v>1556</v>
      </c>
      <c r="H2316" s="9" t="s">
        <v>1557</v>
      </c>
      <c r="I2316" s="22">
        <v>0</v>
      </c>
      <c r="J2316" s="22">
        <v>0</v>
      </c>
      <c r="K2316" s="12" t="s">
        <v>2294</v>
      </c>
      <c r="T2316" s="12" t="s">
        <v>3261</v>
      </c>
    </row>
    <row r="2317" spans="5:20" ht="12.95" customHeight="1" x14ac:dyDescent="0.2">
      <c r="E2317" s="5" t="s">
        <v>2265</v>
      </c>
      <c r="G2317" s="5" t="s">
        <v>1559</v>
      </c>
      <c r="H2317" s="9" t="s">
        <v>1560</v>
      </c>
      <c r="I2317" s="22">
        <v>0</v>
      </c>
      <c r="J2317" s="22">
        <v>0</v>
      </c>
      <c r="K2317" s="12" t="s">
        <v>2295</v>
      </c>
      <c r="T2317" s="12" t="s">
        <v>3262</v>
      </c>
    </row>
    <row r="2318" spans="5:20" ht="12.95" customHeight="1" x14ac:dyDescent="0.2">
      <c r="E2318" s="5" t="s">
        <v>2265</v>
      </c>
      <c r="G2318" s="5" t="s">
        <v>1562</v>
      </c>
      <c r="H2318" s="9" t="s">
        <v>1563</v>
      </c>
      <c r="I2318" s="22">
        <v>0</v>
      </c>
      <c r="J2318" s="22">
        <v>0</v>
      </c>
      <c r="K2318" s="12" t="s">
        <v>2296</v>
      </c>
      <c r="T2318" s="12" t="s">
        <v>3263</v>
      </c>
    </row>
    <row r="2319" spans="5:20" ht="12.95" customHeight="1" x14ac:dyDescent="0.2">
      <c r="E2319" s="5" t="s">
        <v>2265</v>
      </c>
      <c r="G2319" s="5" t="s">
        <v>1565</v>
      </c>
      <c r="H2319" s="9" t="s">
        <v>1566</v>
      </c>
      <c r="I2319" s="22">
        <v>0</v>
      </c>
      <c r="J2319" s="22">
        <v>0</v>
      </c>
      <c r="K2319" s="12" t="s">
        <v>2297</v>
      </c>
      <c r="T2319" s="12" t="s">
        <v>3264</v>
      </c>
    </row>
    <row r="2320" spans="5:20" ht="12.95" customHeight="1" x14ac:dyDescent="0.2">
      <c r="E2320" s="5" t="s">
        <v>2265</v>
      </c>
      <c r="G2320" s="5" t="s">
        <v>1568</v>
      </c>
      <c r="H2320" s="9" t="s">
        <v>1569</v>
      </c>
      <c r="I2320" s="22">
        <v>0</v>
      </c>
      <c r="J2320" s="22">
        <v>0</v>
      </c>
      <c r="K2320" s="12" t="s">
        <v>2298</v>
      </c>
      <c r="T2320" s="12" t="s">
        <v>3265</v>
      </c>
    </row>
    <row r="2321" spans="5:20" ht="12.95" customHeight="1" x14ac:dyDescent="0.2">
      <c r="E2321" s="5" t="s">
        <v>2265</v>
      </c>
      <c r="G2321" s="5" t="s">
        <v>1571</v>
      </c>
      <c r="H2321" s="9" t="s">
        <v>1572</v>
      </c>
      <c r="I2321" s="22">
        <v>0</v>
      </c>
      <c r="J2321" s="22">
        <v>0</v>
      </c>
      <c r="K2321" s="12" t="s">
        <v>2299</v>
      </c>
      <c r="T2321" s="12" t="s">
        <v>3266</v>
      </c>
    </row>
    <row r="2322" spans="5:20" ht="12.95" customHeight="1" x14ac:dyDescent="0.2">
      <c r="E2322" s="5" t="s">
        <v>2265</v>
      </c>
      <c r="G2322" s="5" t="s">
        <v>1574</v>
      </c>
      <c r="H2322" s="9" t="s">
        <v>1575</v>
      </c>
      <c r="I2322" s="22">
        <v>0</v>
      </c>
      <c r="J2322" s="22">
        <v>0</v>
      </c>
      <c r="K2322" s="12" t="s">
        <v>2300</v>
      </c>
      <c r="T2322" s="12" t="s">
        <v>3267</v>
      </c>
    </row>
    <row r="2323" spans="5:20" ht="12.95" customHeight="1" x14ac:dyDescent="0.2">
      <c r="E2323" s="5" t="s">
        <v>2265</v>
      </c>
      <c r="G2323" s="5" t="s">
        <v>1577</v>
      </c>
      <c r="H2323" s="9" t="s">
        <v>1578</v>
      </c>
      <c r="I2323" s="22">
        <v>0</v>
      </c>
      <c r="J2323" s="22">
        <v>0</v>
      </c>
      <c r="K2323" s="12" t="s">
        <v>2301</v>
      </c>
      <c r="T2323" s="12" t="s">
        <v>3268</v>
      </c>
    </row>
    <row r="2324" spans="5:20" ht="12.95" customHeight="1" x14ac:dyDescent="0.2">
      <c r="E2324" s="5" t="s">
        <v>2265</v>
      </c>
      <c r="G2324" s="5" t="s">
        <v>1580</v>
      </c>
      <c r="H2324" s="9" t="s">
        <v>1581</v>
      </c>
      <c r="I2324" s="22">
        <v>0</v>
      </c>
      <c r="J2324" s="22">
        <v>0</v>
      </c>
      <c r="K2324" s="12" t="s">
        <v>2302</v>
      </c>
      <c r="T2324" s="12" t="s">
        <v>3269</v>
      </c>
    </row>
    <row r="2325" spans="5:20" ht="12.95" customHeight="1" x14ac:dyDescent="0.2">
      <c r="E2325" s="5" t="s">
        <v>2265</v>
      </c>
      <c r="G2325" s="5" t="s">
        <v>1583</v>
      </c>
      <c r="H2325" s="9" t="s">
        <v>1584</v>
      </c>
      <c r="I2325" s="22">
        <v>0</v>
      </c>
      <c r="J2325" s="22">
        <v>0</v>
      </c>
      <c r="K2325" s="12" t="s">
        <v>2303</v>
      </c>
      <c r="T2325" s="12" t="s">
        <v>3270</v>
      </c>
    </row>
    <row r="2326" spans="5:20" ht="12.95" customHeight="1" x14ac:dyDescent="0.2">
      <c r="E2326" s="5" t="s">
        <v>2265</v>
      </c>
      <c r="G2326" s="5" t="s">
        <v>1586</v>
      </c>
      <c r="H2326" s="9" t="s">
        <v>1587</v>
      </c>
      <c r="I2326" s="22">
        <v>0</v>
      </c>
      <c r="J2326" s="22">
        <v>0</v>
      </c>
      <c r="K2326" s="12" t="s">
        <v>2304</v>
      </c>
      <c r="T2326" s="12" t="s">
        <v>3271</v>
      </c>
    </row>
    <row r="2327" spans="5:20" ht="12.95" customHeight="1" x14ac:dyDescent="0.2">
      <c r="E2327" s="5" t="s">
        <v>2265</v>
      </c>
      <c r="G2327" s="5" t="s">
        <v>1589</v>
      </c>
      <c r="H2327" s="9" t="s">
        <v>1590</v>
      </c>
      <c r="I2327" s="22">
        <v>0</v>
      </c>
      <c r="J2327" s="22">
        <v>0</v>
      </c>
      <c r="K2327" s="12" t="s">
        <v>2305</v>
      </c>
      <c r="T2327" s="12" t="s">
        <v>3272</v>
      </c>
    </row>
    <row r="2328" spans="5:20" ht="12.95" customHeight="1" x14ac:dyDescent="0.2">
      <c r="E2328" s="5" t="s">
        <v>2265</v>
      </c>
      <c r="G2328" s="5" t="s">
        <v>1592</v>
      </c>
      <c r="H2328" s="9" t="s">
        <v>1593</v>
      </c>
      <c r="I2328" s="22">
        <v>0</v>
      </c>
      <c r="J2328" s="22">
        <v>0</v>
      </c>
      <c r="K2328" s="12" t="s">
        <v>2306</v>
      </c>
      <c r="T2328" s="12" t="s">
        <v>3273</v>
      </c>
    </row>
    <row r="2329" spans="5:20" ht="12.95" customHeight="1" x14ac:dyDescent="0.2">
      <c r="E2329" s="5" t="s">
        <v>2265</v>
      </c>
      <c r="G2329" s="5" t="s">
        <v>1595</v>
      </c>
      <c r="H2329" s="9" t="s">
        <v>1596</v>
      </c>
      <c r="I2329" s="22">
        <v>0</v>
      </c>
      <c r="J2329" s="22">
        <v>0</v>
      </c>
      <c r="K2329" s="12" t="s">
        <v>2307</v>
      </c>
      <c r="T2329" s="12" t="s">
        <v>3274</v>
      </c>
    </row>
    <row r="2330" spans="5:20" ht="12.95" customHeight="1" x14ac:dyDescent="0.2">
      <c r="E2330" s="5" t="s">
        <v>2265</v>
      </c>
      <c r="G2330" s="3" t="s">
        <v>1598</v>
      </c>
      <c r="H2330" s="10" t="s">
        <v>1599</v>
      </c>
      <c r="I2330" s="23">
        <f>SUM(I2313:I2329)</f>
        <v>0</v>
      </c>
      <c r="J2330" s="23">
        <f>SUM(J2313:J2329)</f>
        <v>0</v>
      </c>
      <c r="K2330" s="13" t="s">
        <v>2308</v>
      </c>
      <c r="T2330" s="12" t="s">
        <v>3275</v>
      </c>
    </row>
    <row r="2331" spans="5:20" ht="12.95" customHeight="1" x14ac:dyDescent="0.2">
      <c r="E2331" s="5" t="s">
        <v>2265</v>
      </c>
      <c r="G2331" s="7" t="s">
        <v>1601</v>
      </c>
      <c r="H2331" s="8" t="s">
        <v>1602</v>
      </c>
      <c r="I2331" s="21"/>
      <c r="J2331" s="21"/>
      <c r="K2331" s="12" t="s">
        <v>2309</v>
      </c>
      <c r="T2331" s="12" t="s">
        <v>3276</v>
      </c>
    </row>
    <row r="2332" spans="5:20" ht="12.95" customHeight="1" x14ac:dyDescent="0.2">
      <c r="E2332" s="5" t="s">
        <v>2265</v>
      </c>
      <c r="G2332" s="5" t="s">
        <v>1604</v>
      </c>
      <c r="H2332" s="9" t="s">
        <v>1605</v>
      </c>
      <c r="I2332" s="22">
        <v>0</v>
      </c>
      <c r="J2332" s="22">
        <v>0</v>
      </c>
      <c r="K2332" s="12" t="s">
        <v>2310</v>
      </c>
      <c r="T2332" s="12" t="s">
        <v>3277</v>
      </c>
    </row>
    <row r="2333" spans="5:20" ht="12.95" customHeight="1" x14ac:dyDescent="0.2">
      <c r="E2333" s="5" t="s">
        <v>2265</v>
      </c>
      <c r="G2333" s="5" t="s">
        <v>1607</v>
      </c>
      <c r="H2333" s="9" t="s">
        <v>1608</v>
      </c>
      <c r="I2333" s="22">
        <v>0</v>
      </c>
      <c r="J2333" s="22">
        <v>0</v>
      </c>
      <c r="K2333" s="12" t="s">
        <v>2311</v>
      </c>
      <c r="T2333" s="12" t="s">
        <v>3278</v>
      </c>
    </row>
    <row r="2334" spans="5:20" ht="12.95" customHeight="1" x14ac:dyDescent="0.2">
      <c r="E2334" s="5" t="s">
        <v>2265</v>
      </c>
      <c r="G2334" s="5" t="s">
        <v>1610</v>
      </c>
      <c r="H2334" s="9" t="s">
        <v>1611</v>
      </c>
      <c r="I2334" s="22">
        <v>0</v>
      </c>
      <c r="J2334" s="22">
        <v>0</v>
      </c>
      <c r="K2334" s="12" t="s">
        <v>2312</v>
      </c>
      <c r="T2334" s="12" t="s">
        <v>3279</v>
      </c>
    </row>
    <row r="2335" spans="5:20" ht="12.95" customHeight="1" x14ac:dyDescent="0.2">
      <c r="E2335" s="5" t="s">
        <v>2265</v>
      </c>
      <c r="G2335" s="3" t="s">
        <v>1613</v>
      </c>
      <c r="H2335" s="10" t="s">
        <v>1614</v>
      </c>
      <c r="I2335" s="23">
        <f>SUM(I2332:I2334)</f>
        <v>0</v>
      </c>
      <c r="J2335" s="23">
        <f>SUM(J2332:J2334)</f>
        <v>0</v>
      </c>
      <c r="K2335" s="13" t="s">
        <v>2313</v>
      </c>
      <c r="T2335" s="12" t="s">
        <v>3280</v>
      </c>
    </row>
    <row r="2336" spans="5:20" ht="12.95" customHeight="1" x14ac:dyDescent="0.2">
      <c r="E2336" s="5" t="s">
        <v>2265</v>
      </c>
      <c r="G2336" s="3" t="s">
        <v>1616</v>
      </c>
      <c r="H2336" s="10" t="s">
        <v>1617</v>
      </c>
      <c r="I2336" s="23">
        <f>+I2330+I2335</f>
        <v>0</v>
      </c>
      <c r="J2336" s="23">
        <f>+J2330+J2335</f>
        <v>0</v>
      </c>
      <c r="K2336" s="13" t="s">
        <v>2314</v>
      </c>
      <c r="T2336" s="12" t="s">
        <v>3281</v>
      </c>
    </row>
    <row r="2337" spans="5:20" ht="12.95" customHeight="1" x14ac:dyDescent="0.2">
      <c r="E2337" s="5" t="s">
        <v>2265</v>
      </c>
      <c r="G2337" s="7" t="s">
        <v>1619</v>
      </c>
      <c r="H2337" s="8" t="s">
        <v>1620</v>
      </c>
      <c r="I2337" s="21"/>
      <c r="J2337" s="21"/>
      <c r="K2337" s="12" t="s">
        <v>2315</v>
      </c>
      <c r="T2337" s="12" t="s">
        <v>3282</v>
      </c>
    </row>
    <row r="2338" spans="5:20" ht="12.95" customHeight="1" x14ac:dyDescent="0.2">
      <c r="E2338" s="5" t="s">
        <v>2265</v>
      </c>
      <c r="G2338" s="3" t="s">
        <v>1622</v>
      </c>
      <c r="H2338" s="10" t="s">
        <v>1623</v>
      </c>
      <c r="I2338" s="23">
        <f>+I2311-(I2336*$I$1)</f>
        <v>0</v>
      </c>
      <c r="J2338" s="23">
        <f>+J2311-(J2336*$I$1)</f>
        <v>0</v>
      </c>
      <c r="K2338" s="13" t="s">
        <v>2316</v>
      </c>
      <c r="T2338" s="12" t="s">
        <v>3283</v>
      </c>
    </row>
    <row r="2339" spans="5:20" ht="12.95" customHeight="1" x14ac:dyDescent="0.2">
      <c r="E2339" s="5" t="s">
        <v>2265</v>
      </c>
      <c r="G2339" s="5" t="s">
        <v>1625</v>
      </c>
      <c r="H2339" s="9" t="s">
        <v>1626</v>
      </c>
      <c r="I2339" s="22">
        <v>0</v>
      </c>
      <c r="J2339" s="22">
        <v>0</v>
      </c>
      <c r="K2339" s="12" t="s">
        <v>2317</v>
      </c>
      <c r="T2339" s="12" t="s">
        <v>3284</v>
      </c>
    </row>
    <row r="2340" spans="5:20" ht="12.95" customHeight="1" x14ac:dyDescent="0.2">
      <c r="E2340" s="5" t="s">
        <v>2265</v>
      </c>
      <c r="G2340" s="3" t="s">
        <v>1628</v>
      </c>
      <c r="H2340" s="10" t="s">
        <v>1629</v>
      </c>
      <c r="I2340" s="23">
        <f>+I2338-(I2339*$I$1)</f>
        <v>0</v>
      </c>
      <c r="J2340" s="23">
        <f>+J2338-(J2339*$I$1)</f>
        <v>0</v>
      </c>
      <c r="K2340" s="13" t="s">
        <v>2318</v>
      </c>
      <c r="T2340" s="12" t="s">
        <v>3285</v>
      </c>
    </row>
    <row r="2341" spans="5:20" ht="12.95" customHeight="1" x14ac:dyDescent="0.2">
      <c r="E2341" s="5" t="s">
        <v>2265</v>
      </c>
      <c r="G2341" s="5" t="s">
        <v>1631</v>
      </c>
      <c r="H2341" s="9" t="s">
        <v>1632</v>
      </c>
      <c r="I2341" s="22">
        <v>0</v>
      </c>
      <c r="J2341" s="22">
        <v>0</v>
      </c>
      <c r="K2341" s="12" t="s">
        <v>2319</v>
      </c>
      <c r="T2341" s="12" t="s">
        <v>3286</v>
      </c>
    </row>
    <row r="2342" spans="5:20" ht="12.95" customHeight="1" x14ac:dyDescent="0.2">
      <c r="E2342" s="5" t="s">
        <v>2265</v>
      </c>
      <c r="G2342" s="5" t="s">
        <v>1634</v>
      </c>
      <c r="H2342" s="9" t="s">
        <v>1635</v>
      </c>
      <c r="I2342" s="22">
        <v>0</v>
      </c>
      <c r="J2342" s="22">
        <v>0</v>
      </c>
      <c r="K2342" s="12" t="s">
        <v>2320</v>
      </c>
      <c r="T2342" s="12" t="s">
        <v>3287</v>
      </c>
    </row>
    <row r="2343" spans="5:20" ht="12.95" customHeight="1" x14ac:dyDescent="0.2">
      <c r="E2343" s="5" t="s">
        <v>2265</v>
      </c>
      <c r="G2343" s="3" t="s">
        <v>1637</v>
      </c>
      <c r="H2343" s="10" t="s">
        <v>1638</v>
      </c>
      <c r="I2343" s="23">
        <f>SUM(I2340:I2342)</f>
        <v>0</v>
      </c>
      <c r="J2343" s="23">
        <f>SUM(J2340:J2342)</f>
        <v>0</v>
      </c>
      <c r="K2343" s="13" t="s">
        <v>2321</v>
      </c>
      <c r="T2343" s="12" t="s">
        <v>3288</v>
      </c>
    </row>
    <row r="2344" spans="5:20" ht="12.95" customHeight="1" x14ac:dyDescent="0.2">
      <c r="E2344" s="5" t="s">
        <v>2265</v>
      </c>
      <c r="G2344" s="7" t="s">
        <v>1640</v>
      </c>
      <c r="H2344" s="8" t="s">
        <v>1641</v>
      </c>
      <c r="I2344" s="21"/>
      <c r="J2344" s="21"/>
      <c r="K2344" s="12" t="s">
        <v>2322</v>
      </c>
      <c r="T2344" s="12" t="s">
        <v>3289</v>
      </c>
    </row>
    <row r="2345" spans="5:20" ht="12.95" customHeight="1" x14ac:dyDescent="0.2">
      <c r="E2345" s="5" t="s">
        <v>2265</v>
      </c>
      <c r="G2345" s="5" t="s">
        <v>1643</v>
      </c>
      <c r="H2345" s="9" t="s">
        <v>1644</v>
      </c>
      <c r="I2345" s="22">
        <v>0</v>
      </c>
      <c r="J2345" s="22">
        <v>0</v>
      </c>
      <c r="K2345" s="12" t="s">
        <v>2323</v>
      </c>
      <c r="T2345" s="12" t="s">
        <v>3290</v>
      </c>
    </row>
    <row r="2346" spans="5:20" ht="12.95" customHeight="1" x14ac:dyDescent="0.2">
      <c r="E2346" s="5" t="s">
        <v>2265</v>
      </c>
      <c r="G2346" s="5" t="s">
        <v>1646</v>
      </c>
      <c r="H2346" s="9" t="s">
        <v>1647</v>
      </c>
      <c r="I2346" s="22">
        <v>0</v>
      </c>
      <c r="J2346" s="22">
        <v>0</v>
      </c>
      <c r="K2346" s="12" t="s">
        <v>2324</v>
      </c>
      <c r="T2346" s="12" t="s">
        <v>3291</v>
      </c>
    </row>
    <row r="2347" spans="5:20" ht="12.95" customHeight="1" x14ac:dyDescent="0.2">
      <c r="E2347" s="5" t="s">
        <v>2265</v>
      </c>
      <c r="G2347" s="5" t="s">
        <v>1649</v>
      </c>
      <c r="H2347" s="9" t="s">
        <v>1650</v>
      </c>
      <c r="I2347" s="22">
        <v>0</v>
      </c>
      <c r="J2347" s="22">
        <v>0</v>
      </c>
      <c r="K2347" s="12" t="s">
        <v>2325</v>
      </c>
      <c r="T2347" s="12" t="s">
        <v>3292</v>
      </c>
    </row>
    <row r="2348" spans="5:20" ht="12.95" customHeight="1" x14ac:dyDescent="0.2">
      <c r="E2348" s="5" t="s">
        <v>2265</v>
      </c>
      <c r="G2348" s="5" t="s">
        <v>1652</v>
      </c>
      <c r="H2348" s="9" t="s">
        <v>1653</v>
      </c>
      <c r="I2348" s="22">
        <v>0</v>
      </c>
      <c r="J2348" s="22">
        <v>0</v>
      </c>
      <c r="K2348" s="12" t="s">
        <v>2326</v>
      </c>
      <c r="T2348" s="12" t="s">
        <v>3293</v>
      </c>
    </row>
    <row r="2349" spans="5:20" ht="12.95" customHeight="1" x14ac:dyDescent="0.2">
      <c r="E2349" s="5" t="s">
        <v>2265</v>
      </c>
      <c r="G2349" s="5" t="s">
        <v>1655</v>
      </c>
      <c r="H2349" s="9" t="s">
        <v>1656</v>
      </c>
      <c r="I2349" s="22">
        <v>0</v>
      </c>
      <c r="J2349" s="22">
        <v>0</v>
      </c>
      <c r="K2349" s="12" t="s">
        <v>2327</v>
      </c>
      <c r="T2349" s="12" t="s">
        <v>3294</v>
      </c>
    </row>
    <row r="2350" spans="5:20" ht="12.95" customHeight="1" x14ac:dyDescent="0.2">
      <c r="E2350" s="5" t="s">
        <v>2265</v>
      </c>
      <c r="G2350" s="5" t="s">
        <v>1658</v>
      </c>
      <c r="H2350" s="9" t="s">
        <v>1659</v>
      </c>
      <c r="I2350" s="22">
        <v>0</v>
      </c>
      <c r="J2350" s="22">
        <v>0</v>
      </c>
      <c r="K2350" s="12" t="s">
        <v>2328</v>
      </c>
      <c r="T2350" s="12" t="s">
        <v>3295</v>
      </c>
    </row>
    <row r="2351" spans="5:20" ht="12.95" customHeight="1" x14ac:dyDescent="0.2">
      <c r="E2351" s="5" t="s">
        <v>2265</v>
      </c>
      <c r="G2351" s="5" t="s">
        <v>1661</v>
      </c>
      <c r="H2351" s="9" t="s">
        <v>1662</v>
      </c>
      <c r="I2351" s="22">
        <v>0</v>
      </c>
      <c r="J2351" s="22">
        <v>0</v>
      </c>
      <c r="K2351" s="12" t="s">
        <v>2329</v>
      </c>
      <c r="T2351" s="12" t="s">
        <v>3296</v>
      </c>
    </row>
    <row r="2352" spans="5:20" ht="12.95" customHeight="1" x14ac:dyDescent="0.2">
      <c r="E2352" s="5" t="s">
        <v>2265</v>
      </c>
      <c r="G2352" s="5" t="s">
        <v>1664</v>
      </c>
      <c r="H2352" s="9" t="s">
        <v>1665</v>
      </c>
      <c r="I2352" s="22">
        <v>0</v>
      </c>
      <c r="J2352" s="22">
        <v>0</v>
      </c>
      <c r="K2352" s="12" t="s">
        <v>2330</v>
      </c>
      <c r="T2352" s="12" t="s">
        <v>3297</v>
      </c>
    </row>
    <row r="2353" spans="4:20" ht="12.95" customHeight="1" x14ac:dyDescent="0.2">
      <c r="E2353" s="5" t="s">
        <v>2265</v>
      </c>
      <c r="G2353" s="5" t="s">
        <v>1667</v>
      </c>
      <c r="H2353" s="9" t="s">
        <v>1668</v>
      </c>
      <c r="I2353" s="22">
        <v>0</v>
      </c>
      <c r="J2353" s="22">
        <v>0</v>
      </c>
      <c r="K2353" s="12" t="s">
        <v>2331</v>
      </c>
      <c r="T2353" s="12" t="s">
        <v>3298</v>
      </c>
    </row>
    <row r="2354" spans="4:20" ht="12.95" customHeight="1" x14ac:dyDescent="0.2">
      <c r="E2354" s="5" t="s">
        <v>2265</v>
      </c>
      <c r="G2354" s="3" t="s">
        <v>1670</v>
      </c>
      <c r="H2354" s="10" t="s">
        <v>1671</v>
      </c>
      <c r="I2354" s="23">
        <f>+I2343+SUM(I2345:I2353)</f>
        <v>0</v>
      </c>
      <c r="J2354" s="23">
        <f>+J2343+SUM(J2345:J2353)</f>
        <v>0</v>
      </c>
      <c r="K2354" s="13" t="s">
        <v>2332</v>
      </c>
      <c r="T2354" s="12" t="s">
        <v>3299</v>
      </c>
    </row>
    <row r="2355" spans="4:20" ht="12.95" customHeight="1" x14ac:dyDescent="0.2">
      <c r="D2355" s="5" t="s">
        <v>2333</v>
      </c>
      <c r="E2355" s="5" t="s">
        <v>2334</v>
      </c>
      <c r="F2355" s="18"/>
      <c r="G2355" s="7" t="s">
        <v>4652</v>
      </c>
      <c r="H2355" s="8" t="s">
        <v>4653</v>
      </c>
      <c r="I2355" s="21"/>
      <c r="J2355" s="21"/>
      <c r="K2355" s="12" t="s">
        <v>2335</v>
      </c>
      <c r="T2355" s="12" t="s">
        <v>3233</v>
      </c>
    </row>
    <row r="2356" spans="4:20" ht="12.95" customHeight="1" x14ac:dyDescent="0.2">
      <c r="E2356" s="5" t="s">
        <v>2334</v>
      </c>
      <c r="G2356" s="5" t="s">
        <v>4655</v>
      </c>
      <c r="H2356" s="9" t="s">
        <v>4656</v>
      </c>
      <c r="I2356" s="22">
        <v>0</v>
      </c>
      <c r="J2356" s="22">
        <v>0</v>
      </c>
      <c r="K2356" s="12" t="s">
        <v>2336</v>
      </c>
      <c r="T2356" s="12" t="s">
        <v>3234</v>
      </c>
    </row>
    <row r="2357" spans="4:20" ht="12.95" customHeight="1" x14ac:dyDescent="0.2">
      <c r="E2357" s="5" t="s">
        <v>2334</v>
      </c>
      <c r="G2357" s="5" t="s">
        <v>4658</v>
      </c>
      <c r="H2357" s="9" t="s">
        <v>4659</v>
      </c>
      <c r="I2357" s="22">
        <v>0</v>
      </c>
      <c r="J2357" s="22">
        <v>0</v>
      </c>
      <c r="K2357" s="12" t="s">
        <v>2337</v>
      </c>
      <c r="T2357" s="12" t="s">
        <v>3235</v>
      </c>
    </row>
    <row r="2358" spans="4:20" ht="12.95" customHeight="1" x14ac:dyDescent="0.2">
      <c r="E2358" s="5" t="s">
        <v>2334</v>
      </c>
      <c r="G2358" s="5" t="s">
        <v>4661</v>
      </c>
      <c r="H2358" s="9" t="s">
        <v>4662</v>
      </c>
      <c r="I2358" s="22">
        <v>0</v>
      </c>
      <c r="J2358" s="22">
        <v>0</v>
      </c>
      <c r="K2358" s="12" t="s">
        <v>2338</v>
      </c>
      <c r="T2358" s="12" t="s">
        <v>3236</v>
      </c>
    </row>
    <row r="2359" spans="4:20" ht="12.95" customHeight="1" x14ac:dyDescent="0.2">
      <c r="E2359" s="5" t="s">
        <v>2334</v>
      </c>
      <c r="G2359" s="5" t="s">
        <v>4664</v>
      </c>
      <c r="H2359" s="9" t="s">
        <v>4665</v>
      </c>
      <c r="I2359" s="22">
        <v>0</v>
      </c>
      <c r="J2359" s="22">
        <v>0</v>
      </c>
      <c r="K2359" s="12" t="s">
        <v>2339</v>
      </c>
      <c r="T2359" s="12" t="s">
        <v>3237</v>
      </c>
    </row>
    <row r="2360" spans="4:20" ht="12.95" customHeight="1" x14ac:dyDescent="0.2">
      <c r="E2360" s="5" t="s">
        <v>2334</v>
      </c>
      <c r="G2360" s="5" t="s">
        <v>4667</v>
      </c>
      <c r="H2360" s="9" t="s">
        <v>4668</v>
      </c>
      <c r="I2360" s="22">
        <v>0</v>
      </c>
      <c r="J2360" s="22">
        <v>0</v>
      </c>
      <c r="K2360" s="12" t="s">
        <v>2340</v>
      </c>
      <c r="T2360" s="12" t="s">
        <v>3238</v>
      </c>
    </row>
    <row r="2361" spans="4:20" ht="12.95" customHeight="1" x14ac:dyDescent="0.2">
      <c r="E2361" s="5" t="s">
        <v>2334</v>
      </c>
      <c r="G2361" s="5" t="s">
        <v>4670</v>
      </c>
      <c r="H2361" s="9" t="s">
        <v>4671</v>
      </c>
      <c r="I2361" s="22">
        <v>0</v>
      </c>
      <c r="J2361" s="22">
        <v>0</v>
      </c>
      <c r="K2361" s="12" t="s">
        <v>2341</v>
      </c>
      <c r="T2361" s="12" t="s">
        <v>3239</v>
      </c>
    </row>
    <row r="2362" spans="4:20" ht="12.95" customHeight="1" x14ac:dyDescent="0.2">
      <c r="E2362" s="5" t="s">
        <v>2334</v>
      </c>
      <c r="G2362" s="5" t="s">
        <v>4673</v>
      </c>
      <c r="H2362" s="9" t="s">
        <v>4674</v>
      </c>
      <c r="I2362" s="22">
        <v>0</v>
      </c>
      <c r="J2362" s="22">
        <v>0</v>
      </c>
      <c r="K2362" s="12" t="s">
        <v>2342</v>
      </c>
      <c r="T2362" s="12" t="s">
        <v>3240</v>
      </c>
    </row>
    <row r="2363" spans="4:20" ht="12.95" customHeight="1" x14ac:dyDescent="0.2">
      <c r="E2363" s="5" t="s">
        <v>2334</v>
      </c>
      <c r="G2363" s="5" t="s">
        <v>4676</v>
      </c>
      <c r="H2363" s="9" t="s">
        <v>4677</v>
      </c>
      <c r="I2363" s="22">
        <v>0</v>
      </c>
      <c r="J2363" s="22">
        <v>0</v>
      </c>
      <c r="K2363" s="12" t="s">
        <v>2343</v>
      </c>
      <c r="T2363" s="12" t="s">
        <v>3241</v>
      </c>
    </row>
    <row r="2364" spans="4:20" ht="12.95" customHeight="1" x14ac:dyDescent="0.2">
      <c r="E2364" s="5" t="s">
        <v>2334</v>
      </c>
      <c r="G2364" s="5" t="s">
        <v>4679</v>
      </c>
      <c r="H2364" s="9" t="s">
        <v>4680</v>
      </c>
      <c r="I2364" s="22">
        <v>0</v>
      </c>
      <c r="J2364" s="22">
        <v>0</v>
      </c>
      <c r="K2364" s="12" t="s">
        <v>2344</v>
      </c>
      <c r="T2364" s="12" t="s">
        <v>3242</v>
      </c>
    </row>
    <row r="2365" spans="4:20" ht="12.95" customHeight="1" x14ac:dyDescent="0.2">
      <c r="E2365" s="5" t="s">
        <v>2334</v>
      </c>
      <c r="G2365" s="5" t="s">
        <v>4682</v>
      </c>
      <c r="H2365" s="9" t="s">
        <v>4683</v>
      </c>
      <c r="I2365" s="22">
        <v>0</v>
      </c>
      <c r="J2365" s="22">
        <v>0</v>
      </c>
      <c r="K2365" s="12" t="s">
        <v>2345</v>
      </c>
      <c r="T2365" s="12" t="s">
        <v>3243</v>
      </c>
    </row>
    <row r="2366" spans="4:20" ht="12.95" customHeight="1" x14ac:dyDescent="0.2">
      <c r="E2366" s="5" t="s">
        <v>2334</v>
      </c>
      <c r="G2366" s="5" t="s">
        <v>4685</v>
      </c>
      <c r="H2366" s="9" t="s">
        <v>4686</v>
      </c>
      <c r="I2366" s="22">
        <v>0</v>
      </c>
      <c r="J2366" s="22">
        <v>0</v>
      </c>
      <c r="K2366" s="12" t="s">
        <v>2346</v>
      </c>
      <c r="T2366" s="12" t="s">
        <v>3244</v>
      </c>
    </row>
    <row r="2367" spans="4:20" ht="12.95" customHeight="1" x14ac:dyDescent="0.2">
      <c r="E2367" s="5" t="s">
        <v>2334</v>
      </c>
      <c r="G2367" s="5" t="s">
        <v>4688</v>
      </c>
      <c r="H2367" s="9" t="s">
        <v>4689</v>
      </c>
      <c r="I2367" s="22">
        <v>0</v>
      </c>
      <c r="J2367" s="22">
        <v>0</v>
      </c>
      <c r="K2367" s="12" t="s">
        <v>2347</v>
      </c>
      <c r="T2367" s="12" t="s">
        <v>3245</v>
      </c>
    </row>
    <row r="2368" spans="4:20" ht="12.95" customHeight="1" x14ac:dyDescent="0.2">
      <c r="E2368" s="5" t="s">
        <v>2334</v>
      </c>
      <c r="G2368" s="5" t="s">
        <v>4691</v>
      </c>
      <c r="H2368" s="9" t="s">
        <v>4692</v>
      </c>
      <c r="I2368" s="22">
        <v>0</v>
      </c>
      <c r="J2368" s="22">
        <v>0</v>
      </c>
      <c r="K2368" s="12" t="s">
        <v>2348</v>
      </c>
      <c r="T2368" s="12" t="s">
        <v>3246</v>
      </c>
    </row>
    <row r="2369" spans="5:20" ht="12.95" customHeight="1" x14ac:dyDescent="0.2">
      <c r="E2369" s="5" t="s">
        <v>2334</v>
      </c>
      <c r="G2369" s="5" t="s">
        <v>4694</v>
      </c>
      <c r="H2369" s="9" t="s">
        <v>4695</v>
      </c>
      <c r="I2369" s="22">
        <v>0</v>
      </c>
      <c r="J2369" s="22">
        <v>0</v>
      </c>
      <c r="K2369" s="12" t="s">
        <v>2349</v>
      </c>
      <c r="T2369" s="12" t="s">
        <v>3247</v>
      </c>
    </row>
    <row r="2370" spans="5:20" ht="12.95" customHeight="1" x14ac:dyDescent="0.2">
      <c r="E2370" s="5" t="s">
        <v>2334</v>
      </c>
      <c r="G2370" s="3" t="s">
        <v>4697</v>
      </c>
      <c r="H2370" s="10" t="s">
        <v>4698</v>
      </c>
      <c r="I2370" s="23">
        <f>SUM(I2356:I2369)</f>
        <v>0</v>
      </c>
      <c r="J2370" s="23">
        <f>SUM(J2356:J2369)</f>
        <v>0</v>
      </c>
      <c r="K2370" s="13" t="s">
        <v>2350</v>
      </c>
      <c r="T2370" s="12" t="s">
        <v>3248</v>
      </c>
    </row>
    <row r="2371" spans="5:20" ht="12.95" customHeight="1" x14ac:dyDescent="0.2">
      <c r="E2371" s="5" t="s">
        <v>2334</v>
      </c>
      <c r="G2371" s="5" t="s">
        <v>4700</v>
      </c>
      <c r="H2371" s="9" t="s">
        <v>4701</v>
      </c>
      <c r="I2371" s="22">
        <v>0</v>
      </c>
      <c r="J2371" s="22">
        <v>0</v>
      </c>
      <c r="K2371" s="12" t="s">
        <v>2351</v>
      </c>
      <c r="T2371" s="12" t="s">
        <v>3249</v>
      </c>
    </row>
    <row r="2372" spans="5:20" ht="12.95" customHeight="1" x14ac:dyDescent="0.2">
      <c r="E2372" s="5" t="s">
        <v>2334</v>
      </c>
      <c r="G2372" s="3" t="s">
        <v>4703</v>
      </c>
      <c r="H2372" s="10" t="s">
        <v>4704</v>
      </c>
      <c r="I2372" s="23">
        <f>+I2370-(I2371*$I$1)</f>
        <v>0</v>
      </c>
      <c r="J2372" s="23">
        <f>+J2370-(J2371*$I$1)</f>
        <v>0</v>
      </c>
      <c r="K2372" s="13" t="s">
        <v>2352</v>
      </c>
      <c r="T2372" s="12" t="s">
        <v>3250</v>
      </c>
    </row>
    <row r="2373" spans="5:20" ht="12.95" customHeight="1" x14ac:dyDescent="0.2">
      <c r="E2373" s="5" t="s">
        <v>2334</v>
      </c>
      <c r="G2373" s="7" t="s">
        <v>4706</v>
      </c>
      <c r="H2373" s="8" t="s">
        <v>4707</v>
      </c>
      <c r="I2373" s="21"/>
      <c r="J2373" s="21"/>
      <c r="K2373" s="12" t="s">
        <v>2353</v>
      </c>
      <c r="T2373" s="12" t="s">
        <v>3251</v>
      </c>
    </row>
    <row r="2374" spans="5:20" ht="12.95" customHeight="1" x14ac:dyDescent="0.2">
      <c r="E2374" s="5" t="s">
        <v>2334</v>
      </c>
      <c r="G2374" s="5" t="s">
        <v>4709</v>
      </c>
      <c r="H2374" s="9" t="s">
        <v>4710</v>
      </c>
      <c r="I2374" s="22">
        <v>0</v>
      </c>
      <c r="J2374" s="22">
        <v>0</v>
      </c>
      <c r="K2374" s="12" t="s">
        <v>2354</v>
      </c>
      <c r="T2374" s="12" t="s">
        <v>3252</v>
      </c>
    </row>
    <row r="2375" spans="5:20" ht="12.95" customHeight="1" x14ac:dyDescent="0.2">
      <c r="E2375" s="5" t="s">
        <v>2334</v>
      </c>
      <c r="G2375" s="5" t="s">
        <v>4712</v>
      </c>
      <c r="H2375" s="9" t="s">
        <v>1533</v>
      </c>
      <c r="I2375" s="22">
        <v>0</v>
      </c>
      <c r="J2375" s="22">
        <v>0</v>
      </c>
      <c r="K2375" s="12" t="s">
        <v>2355</v>
      </c>
      <c r="T2375" s="12" t="s">
        <v>3253</v>
      </c>
    </row>
    <row r="2376" spans="5:20" ht="12.95" customHeight="1" x14ac:dyDescent="0.2">
      <c r="E2376" s="5" t="s">
        <v>2334</v>
      </c>
      <c r="G2376" s="5" t="s">
        <v>1535</v>
      </c>
      <c r="H2376" s="9" t="s">
        <v>1536</v>
      </c>
      <c r="I2376" s="22">
        <v>0</v>
      </c>
      <c r="J2376" s="22">
        <v>0</v>
      </c>
      <c r="K2376" s="12" t="s">
        <v>2356</v>
      </c>
      <c r="T2376" s="12" t="s">
        <v>3254</v>
      </c>
    </row>
    <row r="2377" spans="5:20" ht="12.95" customHeight="1" x14ac:dyDescent="0.2">
      <c r="E2377" s="5" t="s">
        <v>2334</v>
      </c>
      <c r="G2377" s="3" t="s">
        <v>1538</v>
      </c>
      <c r="H2377" s="10" t="s">
        <v>1539</v>
      </c>
      <c r="I2377" s="23">
        <f>SUM(I2374:I2376)</f>
        <v>0</v>
      </c>
      <c r="J2377" s="23">
        <f>SUM(J2374:J2376)</f>
        <v>0</v>
      </c>
      <c r="K2377" s="13" t="s">
        <v>2357</v>
      </c>
      <c r="T2377" s="12" t="s">
        <v>3255</v>
      </c>
    </row>
    <row r="2378" spans="5:20" ht="12.95" customHeight="1" x14ac:dyDescent="0.2">
      <c r="E2378" s="5" t="s">
        <v>2334</v>
      </c>
      <c r="G2378" s="3" t="s">
        <v>1541</v>
      </c>
      <c r="H2378" s="10" t="s">
        <v>1542</v>
      </c>
      <c r="I2378" s="23">
        <f>+I2372+I2377</f>
        <v>0</v>
      </c>
      <c r="J2378" s="23">
        <f>+J2372+J2377</f>
        <v>0</v>
      </c>
      <c r="K2378" s="13" t="s">
        <v>2358</v>
      </c>
      <c r="T2378" s="12" t="s">
        <v>3256</v>
      </c>
    </row>
    <row r="2379" spans="5:20" ht="12.95" customHeight="1" x14ac:dyDescent="0.2">
      <c r="E2379" s="5" t="s">
        <v>2334</v>
      </c>
      <c r="G2379" s="7" t="s">
        <v>1544</v>
      </c>
      <c r="H2379" s="8" t="s">
        <v>1545</v>
      </c>
      <c r="I2379" s="21"/>
      <c r="J2379" s="21"/>
      <c r="K2379" s="12" t="s">
        <v>2359</v>
      </c>
      <c r="T2379" s="12" t="s">
        <v>3257</v>
      </c>
    </row>
    <row r="2380" spans="5:20" ht="12.95" customHeight="1" x14ac:dyDescent="0.2">
      <c r="E2380" s="5" t="s">
        <v>2334</v>
      </c>
      <c r="G2380" s="5" t="s">
        <v>1547</v>
      </c>
      <c r="H2380" s="9" t="s">
        <v>1548</v>
      </c>
      <c r="I2380" s="22">
        <v>0</v>
      </c>
      <c r="J2380" s="22">
        <v>0</v>
      </c>
      <c r="K2380" s="12" t="s">
        <v>2360</v>
      </c>
      <c r="T2380" s="12" t="s">
        <v>3258</v>
      </c>
    </row>
    <row r="2381" spans="5:20" ht="12.95" customHeight="1" x14ac:dyDescent="0.2">
      <c r="E2381" s="5" t="s">
        <v>2334</v>
      </c>
      <c r="G2381" s="5" t="s">
        <v>1550</v>
      </c>
      <c r="H2381" s="9" t="s">
        <v>1551</v>
      </c>
      <c r="I2381" s="22">
        <v>0</v>
      </c>
      <c r="J2381" s="22">
        <v>0</v>
      </c>
      <c r="K2381" s="12" t="s">
        <v>2361</v>
      </c>
      <c r="T2381" s="12" t="s">
        <v>3259</v>
      </c>
    </row>
    <row r="2382" spans="5:20" ht="12.95" customHeight="1" x14ac:dyDescent="0.2">
      <c r="E2382" s="5" t="s">
        <v>2334</v>
      </c>
      <c r="G2382" s="5" t="s">
        <v>1553</v>
      </c>
      <c r="H2382" s="9" t="s">
        <v>1554</v>
      </c>
      <c r="I2382" s="22">
        <v>0</v>
      </c>
      <c r="J2382" s="22">
        <v>0</v>
      </c>
      <c r="K2382" s="12" t="s">
        <v>2362</v>
      </c>
      <c r="T2382" s="12" t="s">
        <v>3260</v>
      </c>
    </row>
    <row r="2383" spans="5:20" ht="12.95" customHeight="1" x14ac:dyDescent="0.2">
      <c r="E2383" s="5" t="s">
        <v>2334</v>
      </c>
      <c r="G2383" s="5" t="s">
        <v>1556</v>
      </c>
      <c r="H2383" s="9" t="s">
        <v>1557</v>
      </c>
      <c r="I2383" s="22">
        <v>0</v>
      </c>
      <c r="J2383" s="22">
        <v>0</v>
      </c>
      <c r="K2383" s="12" t="s">
        <v>2363</v>
      </c>
      <c r="T2383" s="12" t="s">
        <v>3261</v>
      </c>
    </row>
    <row r="2384" spans="5:20" ht="12.95" customHeight="1" x14ac:dyDescent="0.2">
      <c r="E2384" s="5" t="s">
        <v>2334</v>
      </c>
      <c r="G2384" s="5" t="s">
        <v>1559</v>
      </c>
      <c r="H2384" s="9" t="s">
        <v>1560</v>
      </c>
      <c r="I2384" s="22">
        <v>0</v>
      </c>
      <c r="J2384" s="22">
        <v>0</v>
      </c>
      <c r="K2384" s="12" t="s">
        <v>2364</v>
      </c>
      <c r="T2384" s="12" t="s">
        <v>3262</v>
      </c>
    </row>
    <row r="2385" spans="5:20" ht="12.95" customHeight="1" x14ac:dyDescent="0.2">
      <c r="E2385" s="5" t="s">
        <v>2334</v>
      </c>
      <c r="G2385" s="5" t="s">
        <v>1562</v>
      </c>
      <c r="H2385" s="9" t="s">
        <v>1563</v>
      </c>
      <c r="I2385" s="22">
        <v>0</v>
      </c>
      <c r="J2385" s="22">
        <v>0</v>
      </c>
      <c r="K2385" s="12" t="s">
        <v>2365</v>
      </c>
      <c r="T2385" s="12" t="s">
        <v>3263</v>
      </c>
    </row>
    <row r="2386" spans="5:20" ht="12.95" customHeight="1" x14ac:dyDescent="0.2">
      <c r="E2386" s="5" t="s">
        <v>2334</v>
      </c>
      <c r="G2386" s="5" t="s">
        <v>1565</v>
      </c>
      <c r="H2386" s="9" t="s">
        <v>1566</v>
      </c>
      <c r="I2386" s="22">
        <v>0</v>
      </c>
      <c r="J2386" s="22">
        <v>0</v>
      </c>
      <c r="K2386" s="12" t="s">
        <v>2366</v>
      </c>
      <c r="T2386" s="12" t="s">
        <v>3264</v>
      </c>
    </row>
    <row r="2387" spans="5:20" ht="12.95" customHeight="1" x14ac:dyDescent="0.2">
      <c r="E2387" s="5" t="s">
        <v>2334</v>
      </c>
      <c r="G2387" s="5" t="s">
        <v>1568</v>
      </c>
      <c r="H2387" s="9" t="s">
        <v>1569</v>
      </c>
      <c r="I2387" s="22">
        <v>0</v>
      </c>
      <c r="J2387" s="22">
        <v>0</v>
      </c>
      <c r="K2387" s="12" t="s">
        <v>2367</v>
      </c>
      <c r="T2387" s="12" t="s">
        <v>3265</v>
      </c>
    </row>
    <row r="2388" spans="5:20" ht="12.95" customHeight="1" x14ac:dyDescent="0.2">
      <c r="E2388" s="5" t="s">
        <v>2334</v>
      </c>
      <c r="G2388" s="5" t="s">
        <v>1571</v>
      </c>
      <c r="H2388" s="9" t="s">
        <v>1572</v>
      </c>
      <c r="I2388" s="22">
        <v>0</v>
      </c>
      <c r="J2388" s="22">
        <v>0</v>
      </c>
      <c r="K2388" s="12" t="s">
        <v>2368</v>
      </c>
      <c r="T2388" s="12" t="s">
        <v>3266</v>
      </c>
    </row>
    <row r="2389" spans="5:20" ht="12.95" customHeight="1" x14ac:dyDescent="0.2">
      <c r="E2389" s="5" t="s">
        <v>2334</v>
      </c>
      <c r="G2389" s="5" t="s">
        <v>1574</v>
      </c>
      <c r="H2389" s="9" t="s">
        <v>1575</v>
      </c>
      <c r="I2389" s="22">
        <v>0</v>
      </c>
      <c r="J2389" s="22">
        <v>0</v>
      </c>
      <c r="K2389" s="12" t="s">
        <v>2369</v>
      </c>
      <c r="T2389" s="12" t="s">
        <v>3267</v>
      </c>
    </row>
    <row r="2390" spans="5:20" ht="12.95" customHeight="1" x14ac:dyDescent="0.2">
      <c r="E2390" s="5" t="s">
        <v>2334</v>
      </c>
      <c r="G2390" s="5" t="s">
        <v>1577</v>
      </c>
      <c r="H2390" s="9" t="s">
        <v>1578</v>
      </c>
      <c r="I2390" s="22">
        <v>0</v>
      </c>
      <c r="J2390" s="22">
        <v>0</v>
      </c>
      <c r="K2390" s="12" t="s">
        <v>2370</v>
      </c>
      <c r="T2390" s="12" t="s">
        <v>3268</v>
      </c>
    </row>
    <row r="2391" spans="5:20" ht="12.95" customHeight="1" x14ac:dyDescent="0.2">
      <c r="E2391" s="5" t="s">
        <v>2334</v>
      </c>
      <c r="G2391" s="5" t="s">
        <v>1580</v>
      </c>
      <c r="H2391" s="9" t="s">
        <v>1581</v>
      </c>
      <c r="I2391" s="22">
        <v>0</v>
      </c>
      <c r="J2391" s="22">
        <v>0</v>
      </c>
      <c r="K2391" s="12" t="s">
        <v>2371</v>
      </c>
      <c r="T2391" s="12" t="s">
        <v>3269</v>
      </c>
    </row>
    <row r="2392" spans="5:20" ht="12.95" customHeight="1" x14ac:dyDescent="0.2">
      <c r="E2392" s="5" t="s">
        <v>2334</v>
      </c>
      <c r="G2392" s="5" t="s">
        <v>1583</v>
      </c>
      <c r="H2392" s="9" t="s">
        <v>1584</v>
      </c>
      <c r="I2392" s="22">
        <v>0</v>
      </c>
      <c r="J2392" s="22">
        <v>0</v>
      </c>
      <c r="K2392" s="12" t="s">
        <v>2372</v>
      </c>
      <c r="T2392" s="12" t="s">
        <v>3270</v>
      </c>
    </row>
    <row r="2393" spans="5:20" ht="12.95" customHeight="1" x14ac:dyDescent="0.2">
      <c r="E2393" s="5" t="s">
        <v>2334</v>
      </c>
      <c r="G2393" s="5" t="s">
        <v>1586</v>
      </c>
      <c r="H2393" s="9" t="s">
        <v>1587</v>
      </c>
      <c r="I2393" s="22">
        <v>0</v>
      </c>
      <c r="J2393" s="22">
        <v>0</v>
      </c>
      <c r="K2393" s="12" t="s">
        <v>2373</v>
      </c>
      <c r="T2393" s="12" t="s">
        <v>3271</v>
      </c>
    </row>
    <row r="2394" spans="5:20" ht="12.95" customHeight="1" x14ac:dyDescent="0.2">
      <c r="E2394" s="5" t="s">
        <v>2334</v>
      </c>
      <c r="G2394" s="5" t="s">
        <v>1589</v>
      </c>
      <c r="H2394" s="9" t="s">
        <v>1590</v>
      </c>
      <c r="I2394" s="22">
        <v>0</v>
      </c>
      <c r="J2394" s="22">
        <v>0</v>
      </c>
      <c r="K2394" s="12" t="s">
        <v>2374</v>
      </c>
      <c r="T2394" s="12" t="s">
        <v>3272</v>
      </c>
    </row>
    <row r="2395" spans="5:20" ht="12.95" customHeight="1" x14ac:dyDescent="0.2">
      <c r="E2395" s="5" t="s">
        <v>2334</v>
      </c>
      <c r="G2395" s="5" t="s">
        <v>1592</v>
      </c>
      <c r="H2395" s="9" t="s">
        <v>1593</v>
      </c>
      <c r="I2395" s="22">
        <v>0</v>
      </c>
      <c r="J2395" s="22">
        <v>0</v>
      </c>
      <c r="K2395" s="12" t="s">
        <v>2375</v>
      </c>
      <c r="T2395" s="12" t="s">
        <v>3273</v>
      </c>
    </row>
    <row r="2396" spans="5:20" ht="12.95" customHeight="1" x14ac:dyDescent="0.2">
      <c r="E2396" s="5" t="s">
        <v>2334</v>
      </c>
      <c r="G2396" s="5" t="s">
        <v>1595</v>
      </c>
      <c r="H2396" s="9" t="s">
        <v>1596</v>
      </c>
      <c r="I2396" s="22">
        <v>0</v>
      </c>
      <c r="J2396" s="22">
        <v>0</v>
      </c>
      <c r="K2396" s="12" t="s">
        <v>2376</v>
      </c>
      <c r="T2396" s="12" t="s">
        <v>3274</v>
      </c>
    </row>
    <row r="2397" spans="5:20" ht="12.95" customHeight="1" x14ac:dyDescent="0.2">
      <c r="E2397" s="5" t="s">
        <v>2334</v>
      </c>
      <c r="G2397" s="3" t="s">
        <v>1598</v>
      </c>
      <c r="H2397" s="10" t="s">
        <v>1599</v>
      </c>
      <c r="I2397" s="23">
        <f>SUM(I2380:I2396)</f>
        <v>0</v>
      </c>
      <c r="J2397" s="23">
        <f>SUM(J2380:J2396)</f>
        <v>0</v>
      </c>
      <c r="K2397" s="13" t="s">
        <v>2377</v>
      </c>
      <c r="T2397" s="12" t="s">
        <v>3275</v>
      </c>
    </row>
    <row r="2398" spans="5:20" ht="12.95" customHeight="1" x14ac:dyDescent="0.2">
      <c r="E2398" s="5" t="s">
        <v>2334</v>
      </c>
      <c r="G2398" s="7" t="s">
        <v>1601</v>
      </c>
      <c r="H2398" s="8" t="s">
        <v>1602</v>
      </c>
      <c r="I2398" s="21"/>
      <c r="J2398" s="21"/>
      <c r="K2398" s="12" t="s">
        <v>2378</v>
      </c>
      <c r="T2398" s="12" t="s">
        <v>3276</v>
      </c>
    </row>
    <row r="2399" spans="5:20" ht="12.95" customHeight="1" x14ac:dyDescent="0.2">
      <c r="E2399" s="5" t="s">
        <v>2334</v>
      </c>
      <c r="G2399" s="5" t="s">
        <v>1604</v>
      </c>
      <c r="H2399" s="9" t="s">
        <v>1605</v>
      </c>
      <c r="I2399" s="22">
        <v>0</v>
      </c>
      <c r="J2399" s="22">
        <v>0</v>
      </c>
      <c r="K2399" s="12" t="s">
        <v>2379</v>
      </c>
      <c r="T2399" s="12" t="s">
        <v>3277</v>
      </c>
    </row>
    <row r="2400" spans="5:20" ht="12.95" customHeight="1" x14ac:dyDescent="0.2">
      <c r="E2400" s="5" t="s">
        <v>2334</v>
      </c>
      <c r="G2400" s="5" t="s">
        <v>1607</v>
      </c>
      <c r="H2400" s="9" t="s">
        <v>1608</v>
      </c>
      <c r="I2400" s="22">
        <v>0</v>
      </c>
      <c r="J2400" s="22">
        <v>0</v>
      </c>
      <c r="K2400" s="12" t="s">
        <v>2380</v>
      </c>
      <c r="T2400" s="12" t="s">
        <v>3278</v>
      </c>
    </row>
    <row r="2401" spans="5:20" ht="12.95" customHeight="1" x14ac:dyDescent="0.2">
      <c r="E2401" s="5" t="s">
        <v>2334</v>
      </c>
      <c r="G2401" s="5" t="s">
        <v>1610</v>
      </c>
      <c r="H2401" s="9" t="s">
        <v>1611</v>
      </c>
      <c r="I2401" s="22">
        <v>0</v>
      </c>
      <c r="J2401" s="22">
        <v>0</v>
      </c>
      <c r="K2401" s="12" t="s">
        <v>2381</v>
      </c>
      <c r="T2401" s="12" t="s">
        <v>3279</v>
      </c>
    </row>
    <row r="2402" spans="5:20" ht="12.95" customHeight="1" x14ac:dyDescent="0.2">
      <c r="E2402" s="5" t="s">
        <v>2334</v>
      </c>
      <c r="G2402" s="3" t="s">
        <v>1613</v>
      </c>
      <c r="H2402" s="10" t="s">
        <v>1614</v>
      </c>
      <c r="I2402" s="23">
        <f>SUM(I2399:I2401)</f>
        <v>0</v>
      </c>
      <c r="J2402" s="23">
        <f>SUM(J2399:J2401)</f>
        <v>0</v>
      </c>
      <c r="K2402" s="13" t="s">
        <v>2382</v>
      </c>
      <c r="T2402" s="12" t="s">
        <v>3280</v>
      </c>
    </row>
    <row r="2403" spans="5:20" ht="12.95" customHeight="1" x14ac:dyDescent="0.2">
      <c r="E2403" s="5" t="s">
        <v>2334</v>
      </c>
      <c r="G2403" s="3" t="s">
        <v>1616</v>
      </c>
      <c r="H2403" s="10" t="s">
        <v>1617</v>
      </c>
      <c r="I2403" s="23">
        <f>+I2397+I2402</f>
        <v>0</v>
      </c>
      <c r="J2403" s="23">
        <f>+J2397+J2402</f>
        <v>0</v>
      </c>
      <c r="K2403" s="13" t="s">
        <v>2383</v>
      </c>
      <c r="T2403" s="12" t="s">
        <v>3281</v>
      </c>
    </row>
    <row r="2404" spans="5:20" ht="12.95" customHeight="1" x14ac:dyDescent="0.2">
      <c r="E2404" s="5" t="s">
        <v>2334</v>
      </c>
      <c r="G2404" s="7" t="s">
        <v>1619</v>
      </c>
      <c r="H2404" s="8" t="s">
        <v>1620</v>
      </c>
      <c r="I2404" s="21"/>
      <c r="J2404" s="21"/>
      <c r="K2404" s="12" t="s">
        <v>2384</v>
      </c>
      <c r="T2404" s="12" t="s">
        <v>3282</v>
      </c>
    </row>
    <row r="2405" spans="5:20" ht="12.95" customHeight="1" x14ac:dyDescent="0.2">
      <c r="E2405" s="5" t="s">
        <v>2334</v>
      </c>
      <c r="G2405" s="3" t="s">
        <v>1622</v>
      </c>
      <c r="H2405" s="10" t="s">
        <v>1623</v>
      </c>
      <c r="I2405" s="23">
        <f>+I2378-(I2403*$I$1)</f>
        <v>0</v>
      </c>
      <c r="J2405" s="23">
        <f>+J2378-(J2403*$I$1)</f>
        <v>0</v>
      </c>
      <c r="K2405" s="13" t="s">
        <v>2385</v>
      </c>
      <c r="T2405" s="12" t="s">
        <v>3283</v>
      </c>
    </row>
    <row r="2406" spans="5:20" ht="12.95" customHeight="1" x14ac:dyDescent="0.2">
      <c r="E2406" s="5" t="s">
        <v>2334</v>
      </c>
      <c r="G2406" s="5" t="s">
        <v>1625</v>
      </c>
      <c r="H2406" s="9" t="s">
        <v>1626</v>
      </c>
      <c r="I2406" s="22">
        <v>0</v>
      </c>
      <c r="J2406" s="22">
        <v>0</v>
      </c>
      <c r="K2406" s="12" t="s">
        <v>2386</v>
      </c>
      <c r="T2406" s="12" t="s">
        <v>3284</v>
      </c>
    </row>
    <row r="2407" spans="5:20" ht="12.95" customHeight="1" x14ac:dyDescent="0.2">
      <c r="E2407" s="5" t="s">
        <v>2334</v>
      </c>
      <c r="G2407" s="3" t="s">
        <v>1628</v>
      </c>
      <c r="H2407" s="10" t="s">
        <v>1629</v>
      </c>
      <c r="I2407" s="23">
        <f>+I2405-(I2406*$I$1)</f>
        <v>0</v>
      </c>
      <c r="J2407" s="23">
        <f>+J2405-(J2406*$I$1)</f>
        <v>0</v>
      </c>
      <c r="K2407" s="13" t="s">
        <v>2387</v>
      </c>
      <c r="T2407" s="12" t="s">
        <v>3285</v>
      </c>
    </row>
    <row r="2408" spans="5:20" ht="12.95" customHeight="1" x14ac:dyDescent="0.2">
      <c r="E2408" s="5" t="s">
        <v>2334</v>
      </c>
      <c r="G2408" s="5" t="s">
        <v>1631</v>
      </c>
      <c r="H2408" s="9" t="s">
        <v>1632</v>
      </c>
      <c r="I2408" s="22">
        <v>0</v>
      </c>
      <c r="J2408" s="22">
        <v>0</v>
      </c>
      <c r="K2408" s="12" t="s">
        <v>2388</v>
      </c>
      <c r="T2408" s="12" t="s">
        <v>3286</v>
      </c>
    </row>
    <row r="2409" spans="5:20" ht="12.95" customHeight="1" x14ac:dyDescent="0.2">
      <c r="E2409" s="5" t="s">
        <v>2334</v>
      </c>
      <c r="G2409" s="5" t="s">
        <v>1634</v>
      </c>
      <c r="H2409" s="9" t="s">
        <v>1635</v>
      </c>
      <c r="I2409" s="22">
        <v>0</v>
      </c>
      <c r="J2409" s="22">
        <v>0</v>
      </c>
      <c r="K2409" s="12" t="s">
        <v>2389</v>
      </c>
      <c r="T2409" s="12" t="s">
        <v>3287</v>
      </c>
    </row>
    <row r="2410" spans="5:20" ht="12.95" customHeight="1" x14ac:dyDescent="0.2">
      <c r="E2410" s="5" t="s">
        <v>2334</v>
      </c>
      <c r="G2410" s="3" t="s">
        <v>1637</v>
      </c>
      <c r="H2410" s="10" t="s">
        <v>1638</v>
      </c>
      <c r="I2410" s="23">
        <f>SUM(I2407:I2409)</f>
        <v>0</v>
      </c>
      <c r="J2410" s="23">
        <f>SUM(J2407:J2409)</f>
        <v>0</v>
      </c>
      <c r="K2410" s="13" t="s">
        <v>2390</v>
      </c>
      <c r="T2410" s="12" t="s">
        <v>3288</v>
      </c>
    </row>
    <row r="2411" spans="5:20" ht="12.95" customHeight="1" x14ac:dyDescent="0.2">
      <c r="E2411" s="5" t="s">
        <v>2334</v>
      </c>
      <c r="G2411" s="7" t="s">
        <v>1640</v>
      </c>
      <c r="H2411" s="8" t="s">
        <v>1641</v>
      </c>
      <c r="I2411" s="21"/>
      <c r="J2411" s="21"/>
      <c r="K2411" s="12" t="s">
        <v>2391</v>
      </c>
      <c r="T2411" s="12" t="s">
        <v>3289</v>
      </c>
    </row>
    <row r="2412" spans="5:20" ht="12.95" customHeight="1" x14ac:dyDescent="0.2">
      <c r="E2412" s="5" t="s">
        <v>2334</v>
      </c>
      <c r="G2412" s="5" t="s">
        <v>1643</v>
      </c>
      <c r="H2412" s="9" t="s">
        <v>1644</v>
      </c>
      <c r="I2412" s="22">
        <v>0</v>
      </c>
      <c r="J2412" s="22">
        <v>0</v>
      </c>
      <c r="K2412" s="12" t="s">
        <v>2392</v>
      </c>
      <c r="T2412" s="12" t="s">
        <v>3290</v>
      </c>
    </row>
    <row r="2413" spans="5:20" ht="12.95" customHeight="1" x14ac:dyDescent="0.2">
      <c r="E2413" s="5" t="s">
        <v>2334</v>
      </c>
      <c r="G2413" s="5" t="s">
        <v>1646</v>
      </c>
      <c r="H2413" s="9" t="s">
        <v>1647</v>
      </c>
      <c r="I2413" s="22">
        <v>0</v>
      </c>
      <c r="J2413" s="22">
        <v>0</v>
      </c>
      <c r="K2413" s="12" t="s">
        <v>2393</v>
      </c>
      <c r="T2413" s="12" t="s">
        <v>3291</v>
      </c>
    </row>
    <row r="2414" spans="5:20" ht="12.95" customHeight="1" x14ac:dyDescent="0.2">
      <c r="E2414" s="5" t="s">
        <v>2334</v>
      </c>
      <c r="G2414" s="5" t="s">
        <v>1649</v>
      </c>
      <c r="H2414" s="9" t="s">
        <v>1650</v>
      </c>
      <c r="I2414" s="22">
        <v>0</v>
      </c>
      <c r="J2414" s="22">
        <v>0</v>
      </c>
      <c r="K2414" s="12" t="s">
        <v>2394</v>
      </c>
      <c r="T2414" s="12" t="s">
        <v>3292</v>
      </c>
    </row>
    <row r="2415" spans="5:20" ht="12.95" customHeight="1" x14ac:dyDescent="0.2">
      <c r="E2415" s="5" t="s">
        <v>2334</v>
      </c>
      <c r="G2415" s="5" t="s">
        <v>1652</v>
      </c>
      <c r="H2415" s="9" t="s">
        <v>1653</v>
      </c>
      <c r="I2415" s="22">
        <v>0</v>
      </c>
      <c r="J2415" s="22">
        <v>0</v>
      </c>
      <c r="K2415" s="12" t="s">
        <v>2395</v>
      </c>
      <c r="T2415" s="12" t="s">
        <v>3293</v>
      </c>
    </row>
    <row r="2416" spans="5:20" ht="12.95" customHeight="1" x14ac:dyDescent="0.2">
      <c r="E2416" s="5" t="s">
        <v>2334</v>
      </c>
      <c r="G2416" s="5" t="s">
        <v>1655</v>
      </c>
      <c r="H2416" s="9" t="s">
        <v>1656</v>
      </c>
      <c r="I2416" s="22">
        <v>0</v>
      </c>
      <c r="J2416" s="22">
        <v>0</v>
      </c>
      <c r="K2416" s="12" t="s">
        <v>2396</v>
      </c>
      <c r="T2416" s="12" t="s">
        <v>3294</v>
      </c>
    </row>
    <row r="2417" spans="4:20" ht="12.95" customHeight="1" x14ac:dyDescent="0.2">
      <c r="E2417" s="5" t="s">
        <v>2334</v>
      </c>
      <c r="G2417" s="5" t="s">
        <v>1658</v>
      </c>
      <c r="H2417" s="9" t="s">
        <v>1659</v>
      </c>
      <c r="I2417" s="22">
        <v>0</v>
      </c>
      <c r="J2417" s="22">
        <v>0</v>
      </c>
      <c r="K2417" s="12" t="s">
        <v>2397</v>
      </c>
      <c r="T2417" s="12" t="s">
        <v>3295</v>
      </c>
    </row>
    <row r="2418" spans="4:20" ht="12.95" customHeight="1" x14ac:dyDescent="0.2">
      <c r="E2418" s="5" t="s">
        <v>2334</v>
      </c>
      <c r="G2418" s="5" t="s">
        <v>1661</v>
      </c>
      <c r="H2418" s="9" t="s">
        <v>1662</v>
      </c>
      <c r="I2418" s="22">
        <v>0</v>
      </c>
      <c r="J2418" s="22">
        <v>0</v>
      </c>
      <c r="K2418" s="12" t="s">
        <v>2398</v>
      </c>
      <c r="T2418" s="12" t="s">
        <v>3296</v>
      </c>
    </row>
    <row r="2419" spans="4:20" ht="12.95" customHeight="1" x14ac:dyDescent="0.2">
      <c r="E2419" s="5" t="s">
        <v>2334</v>
      </c>
      <c r="G2419" s="5" t="s">
        <v>1664</v>
      </c>
      <c r="H2419" s="9" t="s">
        <v>1665</v>
      </c>
      <c r="I2419" s="22">
        <v>0</v>
      </c>
      <c r="J2419" s="22">
        <v>0</v>
      </c>
      <c r="K2419" s="12" t="s">
        <v>2399</v>
      </c>
      <c r="T2419" s="12" t="s">
        <v>3297</v>
      </c>
    </row>
    <row r="2420" spans="4:20" ht="12.95" customHeight="1" x14ac:dyDescent="0.2">
      <c r="E2420" s="5" t="s">
        <v>2334</v>
      </c>
      <c r="G2420" s="5" t="s">
        <v>1667</v>
      </c>
      <c r="H2420" s="9" t="s">
        <v>1668</v>
      </c>
      <c r="I2420" s="22">
        <v>0</v>
      </c>
      <c r="J2420" s="22">
        <v>0</v>
      </c>
      <c r="K2420" s="12" t="s">
        <v>2400</v>
      </c>
      <c r="T2420" s="12" t="s">
        <v>3298</v>
      </c>
    </row>
    <row r="2421" spans="4:20" ht="12.95" customHeight="1" x14ac:dyDescent="0.2">
      <c r="E2421" s="5" t="s">
        <v>2334</v>
      </c>
      <c r="G2421" s="3" t="s">
        <v>1670</v>
      </c>
      <c r="H2421" s="10" t="s">
        <v>1671</v>
      </c>
      <c r="I2421" s="23">
        <f>+I2410+SUM(I2412:I2420)</f>
        <v>0</v>
      </c>
      <c r="J2421" s="23">
        <f>+J2410+SUM(J2412:J2420)</f>
        <v>0</v>
      </c>
      <c r="K2421" s="13" t="s">
        <v>2401</v>
      </c>
      <c r="T2421" s="12" t="s">
        <v>3299</v>
      </c>
    </row>
    <row r="2422" spans="4:20" ht="12.95" customHeight="1" x14ac:dyDescent="0.2">
      <c r="D2422" s="5" t="s">
        <v>2402</v>
      </c>
      <c r="E2422" s="5" t="s">
        <v>2403</v>
      </c>
      <c r="F2422" s="18" t="s">
        <v>5660</v>
      </c>
      <c r="G2422" s="7" t="s">
        <v>4652</v>
      </c>
      <c r="H2422" s="8" t="s">
        <v>4653</v>
      </c>
      <c r="I2422" s="21"/>
      <c r="J2422" s="21"/>
      <c r="K2422" s="12" t="s">
        <v>2404</v>
      </c>
      <c r="T2422" s="12" t="s">
        <v>3300</v>
      </c>
    </row>
    <row r="2423" spans="4:20" ht="12.95" customHeight="1" x14ac:dyDescent="0.2">
      <c r="E2423" s="5" t="s">
        <v>2403</v>
      </c>
      <c r="G2423" s="5" t="s">
        <v>4655</v>
      </c>
      <c r="H2423" s="9" t="s">
        <v>4656</v>
      </c>
      <c r="I2423" s="22">
        <v>0</v>
      </c>
      <c r="J2423" s="22">
        <v>0</v>
      </c>
      <c r="K2423" s="12" t="s">
        <v>2405</v>
      </c>
      <c r="T2423" s="12" t="s">
        <v>3301</v>
      </c>
    </row>
    <row r="2424" spans="4:20" ht="12.95" customHeight="1" x14ac:dyDescent="0.2">
      <c r="E2424" s="5" t="s">
        <v>2403</v>
      </c>
      <c r="G2424" s="5" t="s">
        <v>4658</v>
      </c>
      <c r="H2424" s="9" t="s">
        <v>4659</v>
      </c>
      <c r="I2424" s="22">
        <v>0</v>
      </c>
      <c r="J2424" s="22">
        <v>0</v>
      </c>
      <c r="K2424" s="12" t="s">
        <v>2406</v>
      </c>
      <c r="T2424" s="12" t="s">
        <v>3302</v>
      </c>
    </row>
    <row r="2425" spans="4:20" ht="12.95" customHeight="1" x14ac:dyDescent="0.2">
      <c r="E2425" s="5" t="s">
        <v>2403</v>
      </c>
      <c r="G2425" s="5" t="s">
        <v>4661</v>
      </c>
      <c r="H2425" s="9" t="s">
        <v>4662</v>
      </c>
      <c r="I2425" s="22">
        <v>0</v>
      </c>
      <c r="J2425" s="22">
        <v>0</v>
      </c>
      <c r="K2425" s="12" t="s">
        <v>2407</v>
      </c>
      <c r="T2425" s="12" t="s">
        <v>3303</v>
      </c>
    </row>
    <row r="2426" spans="4:20" ht="12.95" customHeight="1" x14ac:dyDescent="0.2">
      <c r="E2426" s="5" t="s">
        <v>2403</v>
      </c>
      <c r="G2426" s="5" t="s">
        <v>4664</v>
      </c>
      <c r="H2426" s="9" t="s">
        <v>4665</v>
      </c>
      <c r="I2426" s="22">
        <v>0</v>
      </c>
      <c r="J2426" s="22">
        <v>0</v>
      </c>
      <c r="K2426" s="12" t="s">
        <v>2408</v>
      </c>
      <c r="T2426" s="12" t="s">
        <v>3304</v>
      </c>
    </row>
    <row r="2427" spans="4:20" ht="12.95" customHeight="1" x14ac:dyDescent="0.2">
      <c r="E2427" s="5" t="s">
        <v>2403</v>
      </c>
      <c r="G2427" s="5" t="s">
        <v>4667</v>
      </c>
      <c r="H2427" s="9" t="s">
        <v>4668</v>
      </c>
      <c r="I2427" s="22">
        <v>0</v>
      </c>
      <c r="J2427" s="22">
        <v>0</v>
      </c>
      <c r="K2427" s="12" t="s">
        <v>2409</v>
      </c>
      <c r="T2427" s="12" t="s">
        <v>3305</v>
      </c>
    </row>
    <row r="2428" spans="4:20" ht="12.95" customHeight="1" x14ac:dyDescent="0.2">
      <c r="E2428" s="5" t="s">
        <v>2403</v>
      </c>
      <c r="G2428" s="5" t="s">
        <v>4670</v>
      </c>
      <c r="H2428" s="9" t="s">
        <v>4671</v>
      </c>
      <c r="I2428" s="22">
        <v>0</v>
      </c>
      <c r="J2428" s="22">
        <v>0</v>
      </c>
      <c r="K2428" s="12" t="s">
        <v>2410</v>
      </c>
      <c r="T2428" s="12" t="s">
        <v>3306</v>
      </c>
    </row>
    <row r="2429" spans="4:20" ht="12.95" customHeight="1" x14ac:dyDescent="0.2">
      <c r="E2429" s="5" t="s">
        <v>2403</v>
      </c>
      <c r="G2429" s="5" t="s">
        <v>4673</v>
      </c>
      <c r="H2429" s="9" t="s">
        <v>4674</v>
      </c>
      <c r="I2429" s="22">
        <v>0</v>
      </c>
      <c r="J2429" s="22">
        <v>0</v>
      </c>
      <c r="K2429" s="12" t="s">
        <v>2411</v>
      </c>
      <c r="T2429" s="12" t="s">
        <v>3307</v>
      </c>
    </row>
    <row r="2430" spans="4:20" ht="12.95" customHeight="1" x14ac:dyDescent="0.2">
      <c r="E2430" s="5" t="s">
        <v>2403</v>
      </c>
      <c r="G2430" s="5" t="s">
        <v>4676</v>
      </c>
      <c r="H2430" s="9" t="s">
        <v>4677</v>
      </c>
      <c r="I2430" s="22">
        <v>0</v>
      </c>
      <c r="J2430" s="22">
        <v>0</v>
      </c>
      <c r="K2430" s="12" t="s">
        <v>2412</v>
      </c>
      <c r="T2430" s="12" t="s">
        <v>3308</v>
      </c>
    </row>
    <row r="2431" spans="4:20" ht="12.95" customHeight="1" x14ac:dyDescent="0.2">
      <c r="E2431" s="5" t="s">
        <v>2403</v>
      </c>
      <c r="G2431" s="5" t="s">
        <v>4679</v>
      </c>
      <c r="H2431" s="9" t="s">
        <v>4680</v>
      </c>
      <c r="I2431" s="22">
        <v>0</v>
      </c>
      <c r="J2431" s="22">
        <v>0</v>
      </c>
      <c r="K2431" s="12" t="s">
        <v>2413</v>
      </c>
      <c r="T2431" s="12" t="s">
        <v>3309</v>
      </c>
    </row>
    <row r="2432" spans="4:20" ht="12.95" customHeight="1" x14ac:dyDescent="0.2">
      <c r="E2432" s="5" t="s">
        <v>2403</v>
      </c>
      <c r="G2432" s="5" t="s">
        <v>4682</v>
      </c>
      <c r="H2432" s="9" t="s">
        <v>4683</v>
      </c>
      <c r="I2432" s="22">
        <v>0</v>
      </c>
      <c r="J2432" s="22">
        <v>0</v>
      </c>
      <c r="K2432" s="12" t="s">
        <v>2414</v>
      </c>
      <c r="T2432" s="12" t="s">
        <v>3310</v>
      </c>
    </row>
    <row r="2433" spans="5:20" ht="12.95" customHeight="1" x14ac:dyDescent="0.2">
      <c r="E2433" s="5" t="s">
        <v>2403</v>
      </c>
      <c r="G2433" s="5" t="s">
        <v>4685</v>
      </c>
      <c r="H2433" s="9" t="s">
        <v>4686</v>
      </c>
      <c r="I2433" s="22">
        <v>0</v>
      </c>
      <c r="J2433" s="22">
        <v>0</v>
      </c>
      <c r="K2433" s="12" t="s">
        <v>2415</v>
      </c>
      <c r="T2433" s="12" t="s">
        <v>3311</v>
      </c>
    </row>
    <row r="2434" spans="5:20" ht="12.95" customHeight="1" x14ac:dyDescent="0.2">
      <c r="E2434" s="5" t="s">
        <v>2403</v>
      </c>
      <c r="G2434" s="5" t="s">
        <v>4688</v>
      </c>
      <c r="H2434" s="9" t="s">
        <v>4689</v>
      </c>
      <c r="I2434" s="22">
        <v>0</v>
      </c>
      <c r="J2434" s="22">
        <v>0</v>
      </c>
      <c r="K2434" s="12" t="s">
        <v>2416</v>
      </c>
      <c r="T2434" s="12" t="s">
        <v>3312</v>
      </c>
    </row>
    <row r="2435" spans="5:20" ht="12.95" customHeight="1" x14ac:dyDescent="0.2">
      <c r="E2435" s="5" t="s">
        <v>2403</v>
      </c>
      <c r="G2435" s="5" t="s">
        <v>4691</v>
      </c>
      <c r="H2435" s="9" t="s">
        <v>4692</v>
      </c>
      <c r="I2435" s="22">
        <v>0</v>
      </c>
      <c r="J2435" s="22">
        <v>0</v>
      </c>
      <c r="K2435" s="12" t="s">
        <v>2417</v>
      </c>
      <c r="T2435" s="12" t="s">
        <v>3313</v>
      </c>
    </row>
    <row r="2436" spans="5:20" ht="12.95" customHeight="1" x14ac:dyDescent="0.2">
      <c r="E2436" s="5" t="s">
        <v>2403</v>
      </c>
      <c r="G2436" s="5" t="s">
        <v>4694</v>
      </c>
      <c r="H2436" s="9" t="s">
        <v>4695</v>
      </c>
      <c r="I2436" s="22">
        <v>0</v>
      </c>
      <c r="J2436" s="22">
        <v>0</v>
      </c>
      <c r="K2436" s="12" t="s">
        <v>2418</v>
      </c>
      <c r="T2436" s="12" t="s">
        <v>3314</v>
      </c>
    </row>
    <row r="2437" spans="5:20" ht="12.95" customHeight="1" x14ac:dyDescent="0.2">
      <c r="E2437" s="5" t="s">
        <v>2403</v>
      </c>
      <c r="G2437" s="3" t="s">
        <v>4697</v>
      </c>
      <c r="H2437" s="10" t="s">
        <v>4698</v>
      </c>
      <c r="I2437" s="23">
        <f>SUM(I2423:I2436)</f>
        <v>0</v>
      </c>
      <c r="J2437" s="23">
        <f>SUM(J2423:J2436)</f>
        <v>0</v>
      </c>
      <c r="K2437" s="13" t="s">
        <v>2419</v>
      </c>
      <c r="T2437" s="12" t="s">
        <v>3315</v>
      </c>
    </row>
    <row r="2438" spans="5:20" ht="12.95" customHeight="1" x14ac:dyDescent="0.2">
      <c r="E2438" s="5" t="s">
        <v>2403</v>
      </c>
      <c r="G2438" s="5" t="s">
        <v>4700</v>
      </c>
      <c r="H2438" s="9" t="s">
        <v>4701</v>
      </c>
      <c r="I2438" s="22">
        <v>0</v>
      </c>
      <c r="J2438" s="22">
        <v>0</v>
      </c>
      <c r="K2438" s="12" t="s">
        <v>2420</v>
      </c>
      <c r="T2438" s="12" t="s">
        <v>3316</v>
      </c>
    </row>
    <row r="2439" spans="5:20" ht="12.95" customHeight="1" x14ac:dyDescent="0.2">
      <c r="E2439" s="5" t="s">
        <v>2403</v>
      </c>
      <c r="G2439" s="3" t="s">
        <v>4703</v>
      </c>
      <c r="H2439" s="10" t="s">
        <v>4704</v>
      </c>
      <c r="I2439" s="23">
        <f>+I2437-(I2438*$I$1)</f>
        <v>0</v>
      </c>
      <c r="J2439" s="23">
        <f>+J2437-(J2438*$I$1)</f>
        <v>0</v>
      </c>
      <c r="K2439" s="13" t="s">
        <v>2421</v>
      </c>
      <c r="T2439" s="12" t="s">
        <v>3317</v>
      </c>
    </row>
    <row r="2440" spans="5:20" ht="12.95" customHeight="1" x14ac:dyDescent="0.2">
      <c r="E2440" s="5" t="s">
        <v>2403</v>
      </c>
      <c r="G2440" s="7" t="s">
        <v>4706</v>
      </c>
      <c r="H2440" s="8" t="s">
        <v>4707</v>
      </c>
      <c r="I2440" s="21"/>
      <c r="J2440" s="21"/>
      <c r="K2440" s="12" t="s">
        <v>2422</v>
      </c>
      <c r="T2440" s="12" t="s">
        <v>3318</v>
      </c>
    </row>
    <row r="2441" spans="5:20" ht="12.95" customHeight="1" x14ac:dyDescent="0.2">
      <c r="E2441" s="5" t="s">
        <v>2403</v>
      </c>
      <c r="G2441" s="5" t="s">
        <v>4709</v>
      </c>
      <c r="H2441" s="9" t="s">
        <v>4710</v>
      </c>
      <c r="I2441" s="22">
        <v>0</v>
      </c>
      <c r="J2441" s="22">
        <v>0</v>
      </c>
      <c r="K2441" s="12" t="s">
        <v>2423</v>
      </c>
      <c r="T2441" s="12" t="s">
        <v>3319</v>
      </c>
    </row>
    <row r="2442" spans="5:20" ht="12.95" customHeight="1" x14ac:dyDescent="0.2">
      <c r="E2442" s="5" t="s">
        <v>2403</v>
      </c>
      <c r="G2442" s="5" t="s">
        <v>4712</v>
      </c>
      <c r="H2442" s="9" t="s">
        <v>1533</v>
      </c>
      <c r="I2442" s="22">
        <v>0</v>
      </c>
      <c r="J2442" s="22">
        <v>0</v>
      </c>
      <c r="K2442" s="12" t="s">
        <v>2424</v>
      </c>
      <c r="T2442" s="12" t="s">
        <v>3320</v>
      </c>
    </row>
    <row r="2443" spans="5:20" ht="12.95" customHeight="1" x14ac:dyDescent="0.2">
      <c r="E2443" s="5" t="s">
        <v>2403</v>
      </c>
      <c r="G2443" s="5" t="s">
        <v>1535</v>
      </c>
      <c r="H2443" s="9" t="s">
        <v>1536</v>
      </c>
      <c r="I2443" s="22">
        <v>0</v>
      </c>
      <c r="J2443" s="22">
        <v>0</v>
      </c>
      <c r="K2443" s="12" t="s">
        <v>2425</v>
      </c>
      <c r="T2443" s="12" t="s">
        <v>3321</v>
      </c>
    </row>
    <row r="2444" spans="5:20" ht="12.95" customHeight="1" x14ac:dyDescent="0.2">
      <c r="E2444" s="5" t="s">
        <v>2403</v>
      </c>
      <c r="G2444" s="3" t="s">
        <v>1538</v>
      </c>
      <c r="H2444" s="10" t="s">
        <v>1539</v>
      </c>
      <c r="I2444" s="23">
        <f>SUM(I2441:I2443)</f>
        <v>0</v>
      </c>
      <c r="J2444" s="23">
        <f>SUM(J2441:J2443)</f>
        <v>0</v>
      </c>
      <c r="K2444" s="13" t="s">
        <v>2426</v>
      </c>
      <c r="T2444" s="12" t="s">
        <v>3322</v>
      </c>
    </row>
    <row r="2445" spans="5:20" ht="12.95" customHeight="1" x14ac:dyDescent="0.2">
      <c r="E2445" s="5" t="s">
        <v>2403</v>
      </c>
      <c r="G2445" s="3" t="s">
        <v>1541</v>
      </c>
      <c r="H2445" s="10" t="s">
        <v>1542</v>
      </c>
      <c r="I2445" s="23">
        <f>+I2439+I2444</f>
        <v>0</v>
      </c>
      <c r="J2445" s="23">
        <f>+J2439+J2444</f>
        <v>0</v>
      </c>
      <c r="K2445" s="13" t="s">
        <v>2427</v>
      </c>
      <c r="T2445" s="12" t="s">
        <v>3323</v>
      </c>
    </row>
    <row r="2446" spans="5:20" ht="12.95" customHeight="1" x14ac:dyDescent="0.2">
      <c r="E2446" s="5" t="s">
        <v>2403</v>
      </c>
      <c r="G2446" s="7" t="s">
        <v>1544</v>
      </c>
      <c r="H2446" s="8" t="s">
        <v>1545</v>
      </c>
      <c r="I2446" s="21"/>
      <c r="J2446" s="21"/>
      <c r="K2446" s="12" t="s">
        <v>2428</v>
      </c>
      <c r="T2446" s="12" t="s">
        <v>3324</v>
      </c>
    </row>
    <row r="2447" spans="5:20" ht="12.95" customHeight="1" x14ac:dyDescent="0.2">
      <c r="E2447" s="5" t="s">
        <v>2403</v>
      </c>
      <c r="G2447" s="5" t="s">
        <v>1547</v>
      </c>
      <c r="H2447" s="9" t="s">
        <v>1548</v>
      </c>
      <c r="I2447" s="22">
        <v>0</v>
      </c>
      <c r="J2447" s="22">
        <v>0</v>
      </c>
      <c r="K2447" s="12" t="s">
        <v>2429</v>
      </c>
      <c r="T2447" s="12" t="s">
        <v>3325</v>
      </c>
    </row>
    <row r="2448" spans="5:20" ht="12.95" customHeight="1" x14ac:dyDescent="0.2">
      <c r="E2448" s="5" t="s">
        <v>2403</v>
      </c>
      <c r="G2448" s="5" t="s">
        <v>1550</v>
      </c>
      <c r="H2448" s="9" t="s">
        <v>1551</v>
      </c>
      <c r="I2448" s="22">
        <v>0</v>
      </c>
      <c r="J2448" s="22">
        <v>0</v>
      </c>
      <c r="K2448" s="12" t="s">
        <v>2430</v>
      </c>
      <c r="T2448" s="12" t="s">
        <v>3326</v>
      </c>
    </row>
    <row r="2449" spans="5:20" ht="12.95" customHeight="1" x14ac:dyDescent="0.2">
      <c r="E2449" s="5" t="s">
        <v>2403</v>
      </c>
      <c r="G2449" s="5" t="s">
        <v>1553</v>
      </c>
      <c r="H2449" s="9" t="s">
        <v>1554</v>
      </c>
      <c r="I2449" s="22">
        <v>0</v>
      </c>
      <c r="J2449" s="22">
        <v>0</v>
      </c>
      <c r="K2449" s="12" t="s">
        <v>2431</v>
      </c>
      <c r="T2449" s="12" t="s">
        <v>3327</v>
      </c>
    </row>
    <row r="2450" spans="5:20" ht="12.95" customHeight="1" x14ac:dyDescent="0.2">
      <c r="E2450" s="5" t="s">
        <v>2403</v>
      </c>
      <c r="G2450" s="5" t="s">
        <v>1556</v>
      </c>
      <c r="H2450" s="9" t="s">
        <v>1557</v>
      </c>
      <c r="I2450" s="22">
        <v>0</v>
      </c>
      <c r="J2450" s="22">
        <v>0</v>
      </c>
      <c r="K2450" s="12" t="s">
        <v>2432</v>
      </c>
      <c r="T2450" s="12" t="s">
        <v>3328</v>
      </c>
    </row>
    <row r="2451" spans="5:20" ht="12.95" customHeight="1" x14ac:dyDescent="0.2">
      <c r="E2451" s="5" t="s">
        <v>2403</v>
      </c>
      <c r="G2451" s="5" t="s">
        <v>1559</v>
      </c>
      <c r="H2451" s="9" t="s">
        <v>1560</v>
      </c>
      <c r="I2451" s="22">
        <v>0</v>
      </c>
      <c r="J2451" s="22">
        <v>0</v>
      </c>
      <c r="K2451" s="12" t="s">
        <v>2433</v>
      </c>
      <c r="T2451" s="12" t="s">
        <v>3329</v>
      </c>
    </row>
    <row r="2452" spans="5:20" ht="12.95" customHeight="1" x14ac:dyDescent="0.2">
      <c r="E2452" s="5" t="s">
        <v>2403</v>
      </c>
      <c r="G2452" s="5" t="s">
        <v>1562</v>
      </c>
      <c r="H2452" s="9" t="s">
        <v>1563</v>
      </c>
      <c r="I2452" s="22">
        <v>0</v>
      </c>
      <c r="J2452" s="22">
        <v>0</v>
      </c>
      <c r="K2452" s="12" t="s">
        <v>2434</v>
      </c>
      <c r="T2452" s="12" t="s">
        <v>3330</v>
      </c>
    </row>
    <row r="2453" spans="5:20" ht="12.95" customHeight="1" x14ac:dyDescent="0.2">
      <c r="E2453" s="5" t="s">
        <v>2403</v>
      </c>
      <c r="G2453" s="5" t="s">
        <v>1565</v>
      </c>
      <c r="H2453" s="9" t="s">
        <v>1566</v>
      </c>
      <c r="I2453" s="22">
        <v>0</v>
      </c>
      <c r="J2453" s="22">
        <v>0</v>
      </c>
      <c r="K2453" s="12" t="s">
        <v>2435</v>
      </c>
      <c r="T2453" s="12" t="s">
        <v>3331</v>
      </c>
    </row>
    <row r="2454" spans="5:20" ht="12.95" customHeight="1" x14ac:dyDescent="0.2">
      <c r="E2454" s="5" t="s">
        <v>2403</v>
      </c>
      <c r="G2454" s="5" t="s">
        <v>1568</v>
      </c>
      <c r="H2454" s="9" t="s">
        <v>1569</v>
      </c>
      <c r="I2454" s="22">
        <v>0</v>
      </c>
      <c r="J2454" s="22">
        <v>0</v>
      </c>
      <c r="K2454" s="12" t="s">
        <v>2436</v>
      </c>
      <c r="T2454" s="12" t="s">
        <v>3332</v>
      </c>
    </row>
    <row r="2455" spans="5:20" ht="12.95" customHeight="1" x14ac:dyDescent="0.2">
      <c r="E2455" s="5" t="s">
        <v>2403</v>
      </c>
      <c r="G2455" s="5" t="s">
        <v>1571</v>
      </c>
      <c r="H2455" s="9" t="s">
        <v>1572</v>
      </c>
      <c r="I2455" s="22">
        <v>0</v>
      </c>
      <c r="J2455" s="22">
        <v>0</v>
      </c>
      <c r="K2455" s="12" t="s">
        <v>2437</v>
      </c>
      <c r="T2455" s="12" t="s">
        <v>3333</v>
      </c>
    </row>
    <row r="2456" spans="5:20" ht="12.95" customHeight="1" x14ac:dyDescent="0.2">
      <c r="E2456" s="5" t="s">
        <v>2403</v>
      </c>
      <c r="G2456" s="5" t="s">
        <v>1574</v>
      </c>
      <c r="H2456" s="9" t="s">
        <v>1575</v>
      </c>
      <c r="I2456" s="22">
        <v>0</v>
      </c>
      <c r="J2456" s="22">
        <v>0</v>
      </c>
      <c r="K2456" s="12" t="s">
        <v>2438</v>
      </c>
      <c r="T2456" s="12" t="s">
        <v>3334</v>
      </c>
    </row>
    <row r="2457" spans="5:20" ht="12.95" customHeight="1" x14ac:dyDescent="0.2">
      <c r="E2457" s="5" t="s">
        <v>2403</v>
      </c>
      <c r="G2457" s="5" t="s">
        <v>1577</v>
      </c>
      <c r="H2457" s="9" t="s">
        <v>1578</v>
      </c>
      <c r="I2457" s="22">
        <v>0</v>
      </c>
      <c r="J2457" s="22">
        <v>0</v>
      </c>
      <c r="K2457" s="12" t="s">
        <v>2439</v>
      </c>
      <c r="T2457" s="12" t="s">
        <v>3335</v>
      </c>
    </row>
    <row r="2458" spans="5:20" ht="12.95" customHeight="1" x14ac:dyDescent="0.2">
      <c r="E2458" s="5" t="s">
        <v>2403</v>
      </c>
      <c r="G2458" s="5" t="s">
        <v>1580</v>
      </c>
      <c r="H2458" s="9" t="s">
        <v>1581</v>
      </c>
      <c r="I2458" s="22">
        <v>0</v>
      </c>
      <c r="J2458" s="22">
        <v>0</v>
      </c>
      <c r="K2458" s="12" t="s">
        <v>2440</v>
      </c>
      <c r="T2458" s="12" t="s">
        <v>3336</v>
      </c>
    </row>
    <row r="2459" spans="5:20" ht="12.95" customHeight="1" x14ac:dyDescent="0.2">
      <c r="E2459" s="5" t="s">
        <v>2403</v>
      </c>
      <c r="G2459" s="5" t="s">
        <v>1583</v>
      </c>
      <c r="H2459" s="9" t="s">
        <v>1584</v>
      </c>
      <c r="I2459" s="22">
        <v>0</v>
      </c>
      <c r="J2459" s="22">
        <v>0</v>
      </c>
      <c r="K2459" s="12" t="s">
        <v>2441</v>
      </c>
      <c r="T2459" s="12" t="s">
        <v>3337</v>
      </c>
    </row>
    <row r="2460" spans="5:20" ht="12.95" customHeight="1" x14ac:dyDescent="0.2">
      <c r="E2460" s="5" t="s">
        <v>2403</v>
      </c>
      <c r="G2460" s="5" t="s">
        <v>1586</v>
      </c>
      <c r="H2460" s="9" t="s">
        <v>1587</v>
      </c>
      <c r="I2460" s="22">
        <v>0</v>
      </c>
      <c r="J2460" s="22">
        <v>0</v>
      </c>
      <c r="K2460" s="12" t="s">
        <v>2442</v>
      </c>
      <c r="T2460" s="12" t="s">
        <v>3338</v>
      </c>
    </row>
    <row r="2461" spans="5:20" ht="12.95" customHeight="1" x14ac:dyDescent="0.2">
      <c r="E2461" s="5" t="s">
        <v>2403</v>
      </c>
      <c r="G2461" s="5" t="s">
        <v>1589</v>
      </c>
      <c r="H2461" s="9" t="s">
        <v>1590</v>
      </c>
      <c r="I2461" s="22">
        <v>0</v>
      </c>
      <c r="J2461" s="22">
        <v>0</v>
      </c>
      <c r="K2461" s="12" t="s">
        <v>2443</v>
      </c>
      <c r="T2461" s="12" t="s">
        <v>3339</v>
      </c>
    </row>
    <row r="2462" spans="5:20" ht="12.95" customHeight="1" x14ac:dyDescent="0.2">
      <c r="E2462" s="5" t="s">
        <v>2403</v>
      </c>
      <c r="G2462" s="5" t="s">
        <v>1592</v>
      </c>
      <c r="H2462" s="9" t="s">
        <v>1593</v>
      </c>
      <c r="I2462" s="22">
        <v>0</v>
      </c>
      <c r="J2462" s="22">
        <v>0</v>
      </c>
      <c r="K2462" s="12" t="s">
        <v>2444</v>
      </c>
      <c r="T2462" s="12" t="s">
        <v>3340</v>
      </c>
    </row>
    <row r="2463" spans="5:20" ht="12.95" customHeight="1" x14ac:dyDescent="0.2">
      <c r="E2463" s="5" t="s">
        <v>2403</v>
      </c>
      <c r="G2463" s="5" t="s">
        <v>1595</v>
      </c>
      <c r="H2463" s="9" t="s">
        <v>1596</v>
      </c>
      <c r="I2463" s="22">
        <v>0</v>
      </c>
      <c r="J2463" s="22">
        <v>0</v>
      </c>
      <c r="K2463" s="12" t="s">
        <v>2445</v>
      </c>
      <c r="T2463" s="12" t="s">
        <v>3341</v>
      </c>
    </row>
    <row r="2464" spans="5:20" ht="12.95" customHeight="1" x14ac:dyDescent="0.2">
      <c r="E2464" s="5" t="s">
        <v>2403</v>
      </c>
      <c r="G2464" s="3" t="s">
        <v>1598</v>
      </c>
      <c r="H2464" s="10" t="s">
        <v>1599</v>
      </c>
      <c r="I2464" s="23">
        <f>SUM(I2447:I2463)</f>
        <v>0</v>
      </c>
      <c r="J2464" s="23">
        <f>SUM(J2447:J2463)</f>
        <v>0</v>
      </c>
      <c r="K2464" s="13" t="s">
        <v>2446</v>
      </c>
      <c r="T2464" s="12" t="s">
        <v>3342</v>
      </c>
    </row>
    <row r="2465" spans="5:20" ht="12.95" customHeight="1" x14ac:dyDescent="0.2">
      <c r="E2465" s="5" t="s">
        <v>2403</v>
      </c>
      <c r="G2465" s="7" t="s">
        <v>1601</v>
      </c>
      <c r="H2465" s="8" t="s">
        <v>1602</v>
      </c>
      <c r="I2465" s="21"/>
      <c r="J2465" s="21"/>
      <c r="K2465" s="12" t="s">
        <v>2447</v>
      </c>
      <c r="T2465" s="12" t="s">
        <v>3343</v>
      </c>
    </row>
    <row r="2466" spans="5:20" ht="12.95" customHeight="1" x14ac:dyDescent="0.2">
      <c r="E2466" s="5" t="s">
        <v>2403</v>
      </c>
      <c r="G2466" s="5" t="s">
        <v>1604</v>
      </c>
      <c r="H2466" s="9" t="s">
        <v>1605</v>
      </c>
      <c r="I2466" s="22">
        <v>0</v>
      </c>
      <c r="J2466" s="22">
        <v>0</v>
      </c>
      <c r="K2466" s="12" t="s">
        <v>2448</v>
      </c>
      <c r="T2466" s="12" t="s">
        <v>3344</v>
      </c>
    </row>
    <row r="2467" spans="5:20" ht="12.95" customHeight="1" x14ac:dyDescent="0.2">
      <c r="E2467" s="5" t="s">
        <v>2403</v>
      </c>
      <c r="G2467" s="5" t="s">
        <v>1607</v>
      </c>
      <c r="H2467" s="9" t="s">
        <v>1608</v>
      </c>
      <c r="I2467" s="22">
        <v>0</v>
      </c>
      <c r="J2467" s="22">
        <v>0</v>
      </c>
      <c r="K2467" s="12" t="s">
        <v>2449</v>
      </c>
      <c r="T2467" s="12" t="s">
        <v>3345</v>
      </c>
    </row>
    <row r="2468" spans="5:20" ht="12.95" customHeight="1" x14ac:dyDescent="0.2">
      <c r="E2468" s="5" t="s">
        <v>2403</v>
      </c>
      <c r="G2468" s="5" t="s">
        <v>1610</v>
      </c>
      <c r="H2468" s="9" t="s">
        <v>1611</v>
      </c>
      <c r="I2468" s="22">
        <v>0</v>
      </c>
      <c r="J2468" s="22">
        <v>0</v>
      </c>
      <c r="K2468" s="12" t="s">
        <v>2450</v>
      </c>
      <c r="T2468" s="12" t="s">
        <v>3346</v>
      </c>
    </row>
    <row r="2469" spans="5:20" ht="12.95" customHeight="1" x14ac:dyDescent="0.2">
      <c r="E2469" s="5" t="s">
        <v>2403</v>
      </c>
      <c r="G2469" s="3" t="s">
        <v>1613</v>
      </c>
      <c r="H2469" s="10" t="s">
        <v>1614</v>
      </c>
      <c r="I2469" s="23">
        <f>SUM(I2466:I2468)</f>
        <v>0</v>
      </c>
      <c r="J2469" s="23">
        <f>SUM(J2466:J2468)</f>
        <v>0</v>
      </c>
      <c r="K2469" s="13" t="s">
        <v>2451</v>
      </c>
      <c r="T2469" s="12" t="s">
        <v>3347</v>
      </c>
    </row>
    <row r="2470" spans="5:20" ht="12.95" customHeight="1" x14ac:dyDescent="0.2">
      <c r="E2470" s="5" t="s">
        <v>2403</v>
      </c>
      <c r="G2470" s="3" t="s">
        <v>1616</v>
      </c>
      <c r="H2470" s="10" t="s">
        <v>1617</v>
      </c>
      <c r="I2470" s="23">
        <f>+I2464+I2469</f>
        <v>0</v>
      </c>
      <c r="J2470" s="23">
        <f>+J2464+J2469</f>
        <v>0</v>
      </c>
      <c r="K2470" s="13" t="s">
        <v>2452</v>
      </c>
      <c r="T2470" s="12" t="s">
        <v>3348</v>
      </c>
    </row>
    <row r="2471" spans="5:20" ht="12.95" customHeight="1" x14ac:dyDescent="0.2">
      <c r="E2471" s="5" t="s">
        <v>2403</v>
      </c>
      <c r="G2471" s="7" t="s">
        <v>1619</v>
      </c>
      <c r="H2471" s="8" t="s">
        <v>1620</v>
      </c>
      <c r="I2471" s="21"/>
      <c r="J2471" s="21"/>
      <c r="K2471" s="12" t="s">
        <v>2453</v>
      </c>
      <c r="T2471" s="12" t="s">
        <v>3349</v>
      </c>
    </row>
    <row r="2472" spans="5:20" ht="12.95" customHeight="1" x14ac:dyDescent="0.2">
      <c r="E2472" s="5" t="s">
        <v>2403</v>
      </c>
      <c r="G2472" s="3" t="s">
        <v>1622</v>
      </c>
      <c r="H2472" s="10" t="s">
        <v>1623</v>
      </c>
      <c r="I2472" s="23">
        <f>+I2445-(I2470*$I$1)</f>
        <v>0</v>
      </c>
      <c r="J2472" s="23">
        <f>+J2445-(J2470*$I$1)</f>
        <v>0</v>
      </c>
      <c r="K2472" s="13" t="s">
        <v>2454</v>
      </c>
      <c r="T2472" s="12" t="s">
        <v>3350</v>
      </c>
    </row>
    <row r="2473" spans="5:20" ht="12.95" customHeight="1" x14ac:dyDescent="0.2">
      <c r="E2473" s="5" t="s">
        <v>2403</v>
      </c>
      <c r="G2473" s="5" t="s">
        <v>1625</v>
      </c>
      <c r="H2473" s="9" t="s">
        <v>1626</v>
      </c>
      <c r="I2473" s="22">
        <v>0</v>
      </c>
      <c r="J2473" s="22">
        <v>0</v>
      </c>
      <c r="K2473" s="12" t="s">
        <v>2455</v>
      </c>
      <c r="T2473" s="12" t="s">
        <v>3351</v>
      </c>
    </row>
    <row r="2474" spans="5:20" ht="12.95" customHeight="1" x14ac:dyDescent="0.2">
      <c r="E2474" s="5" t="s">
        <v>2403</v>
      </c>
      <c r="G2474" s="3" t="s">
        <v>1628</v>
      </c>
      <c r="H2474" s="10" t="s">
        <v>1629</v>
      </c>
      <c r="I2474" s="23">
        <f>+I2472-(I2473*$I$1)</f>
        <v>0</v>
      </c>
      <c r="J2474" s="23">
        <f>+J2472-(J2473*$I$1)</f>
        <v>0</v>
      </c>
      <c r="K2474" s="13" t="s">
        <v>2456</v>
      </c>
      <c r="T2474" s="12" t="s">
        <v>3352</v>
      </c>
    </row>
    <row r="2475" spans="5:20" ht="12.95" customHeight="1" x14ac:dyDescent="0.2">
      <c r="E2475" s="5" t="s">
        <v>2403</v>
      </c>
      <c r="G2475" s="5" t="s">
        <v>1631</v>
      </c>
      <c r="H2475" s="9" t="s">
        <v>1632</v>
      </c>
      <c r="I2475" s="22">
        <v>0</v>
      </c>
      <c r="J2475" s="22">
        <v>0</v>
      </c>
      <c r="K2475" s="12" t="s">
        <v>2457</v>
      </c>
      <c r="T2475" s="12" t="s">
        <v>3353</v>
      </c>
    </row>
    <row r="2476" spans="5:20" ht="12.95" customHeight="1" x14ac:dyDescent="0.2">
      <c r="E2476" s="5" t="s">
        <v>2403</v>
      </c>
      <c r="G2476" s="5" t="s">
        <v>1634</v>
      </c>
      <c r="H2476" s="9" t="s">
        <v>1635</v>
      </c>
      <c r="I2476" s="22">
        <v>0</v>
      </c>
      <c r="J2476" s="22">
        <v>0</v>
      </c>
      <c r="K2476" s="12" t="s">
        <v>2458</v>
      </c>
      <c r="T2476" s="12" t="s">
        <v>3354</v>
      </c>
    </row>
    <row r="2477" spans="5:20" ht="12.95" customHeight="1" x14ac:dyDescent="0.2">
      <c r="E2477" s="5" t="s">
        <v>2403</v>
      </c>
      <c r="G2477" s="3" t="s">
        <v>1637</v>
      </c>
      <c r="H2477" s="10" t="s">
        <v>1638</v>
      </c>
      <c r="I2477" s="23">
        <f>SUM(I2474:I2476)</f>
        <v>0</v>
      </c>
      <c r="J2477" s="23">
        <f>SUM(J2474:J2476)</f>
        <v>0</v>
      </c>
      <c r="K2477" s="13" t="s">
        <v>2459</v>
      </c>
      <c r="T2477" s="12" t="s">
        <v>3355</v>
      </c>
    </row>
    <row r="2478" spans="5:20" ht="12.95" customHeight="1" x14ac:dyDescent="0.2">
      <c r="E2478" s="5" t="s">
        <v>2403</v>
      </c>
      <c r="G2478" s="7" t="s">
        <v>1640</v>
      </c>
      <c r="H2478" s="8" t="s">
        <v>1641</v>
      </c>
      <c r="I2478" s="21"/>
      <c r="J2478" s="21"/>
      <c r="K2478" s="12" t="s">
        <v>2460</v>
      </c>
      <c r="T2478" s="12" t="s">
        <v>3356</v>
      </c>
    </row>
    <row r="2479" spans="5:20" ht="12.95" customHeight="1" x14ac:dyDescent="0.2">
      <c r="E2479" s="5" t="s">
        <v>2403</v>
      </c>
      <c r="G2479" s="5" t="s">
        <v>1643</v>
      </c>
      <c r="H2479" s="9" t="s">
        <v>1644</v>
      </c>
      <c r="I2479" s="22">
        <v>0</v>
      </c>
      <c r="J2479" s="22">
        <v>0</v>
      </c>
      <c r="K2479" s="12" t="s">
        <v>2461</v>
      </c>
      <c r="T2479" s="12" t="s">
        <v>3357</v>
      </c>
    </row>
    <row r="2480" spans="5:20" ht="12.95" customHeight="1" x14ac:dyDescent="0.2">
      <c r="E2480" s="5" t="s">
        <v>2403</v>
      </c>
      <c r="G2480" s="5" t="s">
        <v>1646</v>
      </c>
      <c r="H2480" s="9" t="s">
        <v>1647</v>
      </c>
      <c r="I2480" s="22">
        <v>0</v>
      </c>
      <c r="J2480" s="22">
        <v>0</v>
      </c>
      <c r="K2480" s="12" t="s">
        <v>2462</v>
      </c>
      <c r="T2480" s="12" t="s">
        <v>3358</v>
      </c>
    </row>
    <row r="2481" spans="4:20" ht="12.95" customHeight="1" x14ac:dyDescent="0.2">
      <c r="E2481" s="5" t="s">
        <v>2403</v>
      </c>
      <c r="G2481" s="5" t="s">
        <v>1649</v>
      </c>
      <c r="H2481" s="9" t="s">
        <v>1650</v>
      </c>
      <c r="I2481" s="22">
        <v>0</v>
      </c>
      <c r="J2481" s="22">
        <v>0</v>
      </c>
      <c r="K2481" s="12" t="s">
        <v>2463</v>
      </c>
      <c r="T2481" s="12" t="s">
        <v>3359</v>
      </c>
    </row>
    <row r="2482" spans="4:20" ht="12.95" customHeight="1" x14ac:dyDescent="0.2">
      <c r="E2482" s="5" t="s">
        <v>2403</v>
      </c>
      <c r="G2482" s="5" t="s">
        <v>1652</v>
      </c>
      <c r="H2482" s="9" t="s">
        <v>1653</v>
      </c>
      <c r="I2482" s="22">
        <v>0</v>
      </c>
      <c r="J2482" s="22">
        <v>0</v>
      </c>
      <c r="K2482" s="12" t="s">
        <v>2464</v>
      </c>
      <c r="T2482" s="12" t="s">
        <v>3360</v>
      </c>
    </row>
    <row r="2483" spans="4:20" ht="12.95" customHeight="1" x14ac:dyDescent="0.2">
      <c r="E2483" s="5" t="s">
        <v>2403</v>
      </c>
      <c r="G2483" s="5" t="s">
        <v>1655</v>
      </c>
      <c r="H2483" s="9" t="s">
        <v>1656</v>
      </c>
      <c r="I2483" s="22">
        <v>0</v>
      </c>
      <c r="J2483" s="22">
        <v>0</v>
      </c>
      <c r="K2483" s="12" t="s">
        <v>2465</v>
      </c>
      <c r="T2483" s="12" t="s">
        <v>3361</v>
      </c>
    </row>
    <row r="2484" spans="4:20" ht="12.95" customHeight="1" x14ac:dyDescent="0.2">
      <c r="E2484" s="5" t="s">
        <v>2403</v>
      </c>
      <c r="G2484" s="5" t="s">
        <v>1658</v>
      </c>
      <c r="H2484" s="9" t="s">
        <v>1659</v>
      </c>
      <c r="I2484" s="22">
        <v>0</v>
      </c>
      <c r="J2484" s="22">
        <v>0</v>
      </c>
      <c r="K2484" s="12" t="s">
        <v>2466</v>
      </c>
      <c r="T2484" s="12" t="s">
        <v>3362</v>
      </c>
    </row>
    <row r="2485" spans="4:20" ht="12.95" customHeight="1" x14ac:dyDescent="0.2">
      <c r="E2485" s="5" t="s">
        <v>2403</v>
      </c>
      <c r="G2485" s="5" t="s">
        <v>1661</v>
      </c>
      <c r="H2485" s="9" t="s">
        <v>1662</v>
      </c>
      <c r="I2485" s="22">
        <v>0</v>
      </c>
      <c r="J2485" s="22">
        <v>0</v>
      </c>
      <c r="K2485" s="12" t="s">
        <v>2467</v>
      </c>
      <c r="T2485" s="12" t="s">
        <v>3363</v>
      </c>
    </row>
    <row r="2486" spans="4:20" ht="12.95" customHeight="1" x14ac:dyDescent="0.2">
      <c r="E2486" s="5" t="s">
        <v>2403</v>
      </c>
      <c r="G2486" s="5" t="s">
        <v>1664</v>
      </c>
      <c r="H2486" s="9" t="s">
        <v>1665</v>
      </c>
      <c r="I2486" s="22">
        <v>0</v>
      </c>
      <c r="J2486" s="22">
        <v>0</v>
      </c>
      <c r="K2486" s="12" t="s">
        <v>2468</v>
      </c>
      <c r="T2486" s="12" t="s">
        <v>3364</v>
      </c>
    </row>
    <row r="2487" spans="4:20" ht="12.95" customHeight="1" x14ac:dyDescent="0.2">
      <c r="E2487" s="5" t="s">
        <v>2403</v>
      </c>
      <c r="G2487" s="5" t="s">
        <v>1667</v>
      </c>
      <c r="H2487" s="9" t="s">
        <v>1668</v>
      </c>
      <c r="I2487" s="22">
        <v>0</v>
      </c>
      <c r="J2487" s="22">
        <v>0</v>
      </c>
      <c r="K2487" s="12" t="s">
        <v>2469</v>
      </c>
      <c r="T2487" s="12" t="s">
        <v>3365</v>
      </c>
    </row>
    <row r="2488" spans="4:20" ht="12.95" customHeight="1" x14ac:dyDescent="0.2">
      <c r="E2488" s="5" t="s">
        <v>2403</v>
      </c>
      <c r="G2488" s="3" t="s">
        <v>1670</v>
      </c>
      <c r="H2488" s="10" t="s">
        <v>1671</v>
      </c>
      <c r="I2488" s="23">
        <f>+I2477+SUM(I2479:I2487)</f>
        <v>0</v>
      </c>
      <c r="J2488" s="23">
        <f>+J2477+SUM(J2479:J2487)</f>
        <v>0</v>
      </c>
      <c r="K2488" s="13" t="s">
        <v>2470</v>
      </c>
      <c r="T2488" s="12" t="s">
        <v>3366</v>
      </c>
    </row>
    <row r="2489" spans="4:20" ht="12.95" customHeight="1" x14ac:dyDescent="0.2">
      <c r="D2489" s="5" t="s">
        <v>2471</v>
      </c>
      <c r="E2489" s="5" t="s">
        <v>2472</v>
      </c>
      <c r="F2489" s="18" t="s">
        <v>5660</v>
      </c>
      <c r="G2489" s="7" t="s">
        <v>4652</v>
      </c>
      <c r="H2489" s="8" t="s">
        <v>4653</v>
      </c>
      <c r="I2489" s="21"/>
      <c r="J2489" s="21"/>
      <c r="K2489" s="12" t="s">
        <v>2473</v>
      </c>
      <c r="T2489" s="12" t="s">
        <v>3300</v>
      </c>
    </row>
    <row r="2490" spans="4:20" ht="12.95" customHeight="1" x14ac:dyDescent="0.2">
      <c r="E2490" s="5" t="s">
        <v>2472</v>
      </c>
      <c r="G2490" s="5" t="s">
        <v>4655</v>
      </c>
      <c r="H2490" s="9" t="s">
        <v>4656</v>
      </c>
      <c r="I2490" s="22">
        <v>0</v>
      </c>
      <c r="J2490" s="22">
        <v>0</v>
      </c>
      <c r="K2490" s="12" t="s">
        <v>2474</v>
      </c>
      <c r="T2490" s="12" t="s">
        <v>3301</v>
      </c>
    </row>
    <row r="2491" spans="4:20" ht="12.95" customHeight="1" x14ac:dyDescent="0.2">
      <c r="E2491" s="5" t="s">
        <v>2472</v>
      </c>
      <c r="G2491" s="5" t="s">
        <v>4658</v>
      </c>
      <c r="H2491" s="9" t="s">
        <v>4659</v>
      </c>
      <c r="I2491" s="22">
        <v>0</v>
      </c>
      <c r="J2491" s="22">
        <v>0</v>
      </c>
      <c r="K2491" s="12" t="s">
        <v>2475</v>
      </c>
      <c r="T2491" s="12" t="s">
        <v>3302</v>
      </c>
    </row>
    <row r="2492" spans="4:20" ht="12.95" customHeight="1" x14ac:dyDescent="0.2">
      <c r="E2492" s="5" t="s">
        <v>2472</v>
      </c>
      <c r="G2492" s="5" t="s">
        <v>4661</v>
      </c>
      <c r="H2492" s="9" t="s">
        <v>4662</v>
      </c>
      <c r="I2492" s="22">
        <v>0</v>
      </c>
      <c r="J2492" s="22">
        <v>0</v>
      </c>
      <c r="K2492" s="12" t="s">
        <v>2476</v>
      </c>
      <c r="T2492" s="12" t="s">
        <v>3303</v>
      </c>
    </row>
    <row r="2493" spans="4:20" ht="12.95" customHeight="1" x14ac:dyDescent="0.2">
      <c r="E2493" s="5" t="s">
        <v>2472</v>
      </c>
      <c r="G2493" s="5" t="s">
        <v>4664</v>
      </c>
      <c r="H2493" s="9" t="s">
        <v>4665</v>
      </c>
      <c r="I2493" s="22">
        <v>0</v>
      </c>
      <c r="J2493" s="22">
        <v>0</v>
      </c>
      <c r="K2493" s="12" t="s">
        <v>2477</v>
      </c>
      <c r="T2493" s="12" t="s">
        <v>3304</v>
      </c>
    </row>
    <row r="2494" spans="4:20" ht="12.95" customHeight="1" x14ac:dyDescent="0.2">
      <c r="E2494" s="5" t="s">
        <v>2472</v>
      </c>
      <c r="G2494" s="5" t="s">
        <v>4667</v>
      </c>
      <c r="H2494" s="9" t="s">
        <v>4668</v>
      </c>
      <c r="I2494" s="22">
        <v>0</v>
      </c>
      <c r="J2494" s="22">
        <v>0</v>
      </c>
      <c r="K2494" s="12" t="s">
        <v>2478</v>
      </c>
      <c r="T2494" s="12" t="s">
        <v>3305</v>
      </c>
    </row>
    <row r="2495" spans="4:20" ht="12.95" customHeight="1" x14ac:dyDescent="0.2">
      <c r="E2495" s="5" t="s">
        <v>2472</v>
      </c>
      <c r="G2495" s="5" t="s">
        <v>4670</v>
      </c>
      <c r="H2495" s="9" t="s">
        <v>4671</v>
      </c>
      <c r="I2495" s="22">
        <v>0</v>
      </c>
      <c r="J2495" s="22">
        <v>0</v>
      </c>
      <c r="K2495" s="12" t="s">
        <v>2479</v>
      </c>
      <c r="T2495" s="12" t="s">
        <v>3306</v>
      </c>
    </row>
    <row r="2496" spans="4:20" ht="12.95" customHeight="1" x14ac:dyDescent="0.2">
      <c r="E2496" s="5" t="s">
        <v>2472</v>
      </c>
      <c r="G2496" s="5" t="s">
        <v>4673</v>
      </c>
      <c r="H2496" s="9" t="s">
        <v>4674</v>
      </c>
      <c r="I2496" s="22">
        <v>0</v>
      </c>
      <c r="J2496" s="22">
        <v>0</v>
      </c>
      <c r="K2496" s="12" t="s">
        <v>2480</v>
      </c>
      <c r="T2496" s="12" t="s">
        <v>3307</v>
      </c>
    </row>
    <row r="2497" spans="5:20" ht="12.95" customHeight="1" x14ac:dyDescent="0.2">
      <c r="E2497" s="5" t="s">
        <v>2472</v>
      </c>
      <c r="G2497" s="5" t="s">
        <v>4676</v>
      </c>
      <c r="H2497" s="9" t="s">
        <v>4677</v>
      </c>
      <c r="I2497" s="22">
        <v>0</v>
      </c>
      <c r="J2497" s="22">
        <v>0</v>
      </c>
      <c r="K2497" s="12" t="s">
        <v>2481</v>
      </c>
      <c r="T2497" s="12" t="s">
        <v>3308</v>
      </c>
    </row>
    <row r="2498" spans="5:20" ht="12.95" customHeight="1" x14ac:dyDescent="0.2">
      <c r="E2498" s="5" t="s">
        <v>2472</v>
      </c>
      <c r="G2498" s="5" t="s">
        <v>4679</v>
      </c>
      <c r="H2498" s="9" t="s">
        <v>4680</v>
      </c>
      <c r="I2498" s="22">
        <v>0</v>
      </c>
      <c r="J2498" s="22">
        <v>0</v>
      </c>
      <c r="K2498" s="12" t="s">
        <v>2482</v>
      </c>
      <c r="T2498" s="12" t="s">
        <v>3309</v>
      </c>
    </row>
    <row r="2499" spans="5:20" ht="12.95" customHeight="1" x14ac:dyDescent="0.2">
      <c r="E2499" s="5" t="s">
        <v>2472</v>
      </c>
      <c r="G2499" s="5" t="s">
        <v>4682</v>
      </c>
      <c r="H2499" s="9" t="s">
        <v>4683</v>
      </c>
      <c r="I2499" s="22">
        <v>0</v>
      </c>
      <c r="J2499" s="22">
        <v>0</v>
      </c>
      <c r="K2499" s="12" t="s">
        <v>2483</v>
      </c>
      <c r="T2499" s="12" t="s">
        <v>3310</v>
      </c>
    </row>
    <row r="2500" spans="5:20" ht="12.95" customHeight="1" x14ac:dyDescent="0.2">
      <c r="E2500" s="5" t="s">
        <v>2472</v>
      </c>
      <c r="G2500" s="5" t="s">
        <v>4685</v>
      </c>
      <c r="H2500" s="9" t="s">
        <v>4686</v>
      </c>
      <c r="I2500" s="22">
        <v>0</v>
      </c>
      <c r="J2500" s="22">
        <v>0</v>
      </c>
      <c r="K2500" s="12" t="s">
        <v>2484</v>
      </c>
      <c r="T2500" s="12" t="s">
        <v>3311</v>
      </c>
    </row>
    <row r="2501" spans="5:20" ht="12.95" customHeight="1" x14ac:dyDescent="0.2">
      <c r="E2501" s="5" t="s">
        <v>2472</v>
      </c>
      <c r="G2501" s="5" t="s">
        <v>4688</v>
      </c>
      <c r="H2501" s="9" t="s">
        <v>4689</v>
      </c>
      <c r="I2501" s="22">
        <v>0</v>
      </c>
      <c r="J2501" s="22">
        <v>0</v>
      </c>
      <c r="K2501" s="12" t="s">
        <v>2485</v>
      </c>
      <c r="T2501" s="12" t="s">
        <v>3312</v>
      </c>
    </row>
    <row r="2502" spans="5:20" ht="12.95" customHeight="1" x14ac:dyDescent="0.2">
      <c r="E2502" s="5" t="s">
        <v>2472</v>
      </c>
      <c r="G2502" s="5" t="s">
        <v>4691</v>
      </c>
      <c r="H2502" s="9" t="s">
        <v>4692</v>
      </c>
      <c r="I2502" s="22">
        <v>0</v>
      </c>
      <c r="J2502" s="22">
        <v>0</v>
      </c>
      <c r="K2502" s="12" t="s">
        <v>2486</v>
      </c>
      <c r="T2502" s="12" t="s">
        <v>3313</v>
      </c>
    </row>
    <row r="2503" spans="5:20" ht="12.95" customHeight="1" x14ac:dyDescent="0.2">
      <c r="E2503" s="5" t="s">
        <v>2472</v>
      </c>
      <c r="G2503" s="5" t="s">
        <v>4694</v>
      </c>
      <c r="H2503" s="9" t="s">
        <v>4695</v>
      </c>
      <c r="I2503" s="22">
        <v>0</v>
      </c>
      <c r="J2503" s="22">
        <v>0</v>
      </c>
      <c r="K2503" s="12" t="s">
        <v>2487</v>
      </c>
      <c r="T2503" s="12" t="s">
        <v>3314</v>
      </c>
    </row>
    <row r="2504" spans="5:20" ht="12.95" customHeight="1" x14ac:dyDescent="0.2">
      <c r="E2504" s="5" t="s">
        <v>2472</v>
      </c>
      <c r="G2504" s="3" t="s">
        <v>4697</v>
      </c>
      <c r="H2504" s="10" t="s">
        <v>4698</v>
      </c>
      <c r="I2504" s="23">
        <f>SUM(I2490:I2503)</f>
        <v>0</v>
      </c>
      <c r="J2504" s="23">
        <f>SUM(J2490:J2503)</f>
        <v>0</v>
      </c>
      <c r="K2504" s="13" t="s">
        <v>2488</v>
      </c>
      <c r="T2504" s="12" t="s">
        <v>3315</v>
      </c>
    </row>
    <row r="2505" spans="5:20" ht="12.95" customHeight="1" x14ac:dyDescent="0.2">
      <c r="E2505" s="5" t="s">
        <v>2472</v>
      </c>
      <c r="G2505" s="5" t="s">
        <v>4700</v>
      </c>
      <c r="H2505" s="9" t="s">
        <v>4701</v>
      </c>
      <c r="I2505" s="22">
        <v>0</v>
      </c>
      <c r="J2505" s="22">
        <v>0</v>
      </c>
      <c r="K2505" s="12" t="s">
        <v>2489</v>
      </c>
      <c r="T2505" s="12" t="s">
        <v>3316</v>
      </c>
    </row>
    <row r="2506" spans="5:20" ht="12.95" customHeight="1" x14ac:dyDescent="0.2">
      <c r="E2506" s="5" t="s">
        <v>2472</v>
      </c>
      <c r="G2506" s="3" t="s">
        <v>4703</v>
      </c>
      <c r="H2506" s="10" t="s">
        <v>4704</v>
      </c>
      <c r="I2506" s="23">
        <f>+I2504-(I2505*$I$1)</f>
        <v>0</v>
      </c>
      <c r="J2506" s="23">
        <f>+J2504-(J2505*$I$1)</f>
        <v>0</v>
      </c>
      <c r="K2506" s="13" t="s">
        <v>2490</v>
      </c>
      <c r="T2506" s="12" t="s">
        <v>3317</v>
      </c>
    </row>
    <row r="2507" spans="5:20" ht="12.95" customHeight="1" x14ac:dyDescent="0.2">
      <c r="E2507" s="5" t="s">
        <v>2472</v>
      </c>
      <c r="G2507" s="7" t="s">
        <v>4706</v>
      </c>
      <c r="H2507" s="8" t="s">
        <v>4707</v>
      </c>
      <c r="I2507" s="21"/>
      <c r="J2507" s="21"/>
      <c r="K2507" s="12" t="s">
        <v>2491</v>
      </c>
      <c r="T2507" s="12" t="s">
        <v>3318</v>
      </c>
    </row>
    <row r="2508" spans="5:20" ht="12.95" customHeight="1" x14ac:dyDescent="0.2">
      <c r="E2508" s="5" t="s">
        <v>2472</v>
      </c>
      <c r="G2508" s="5" t="s">
        <v>4709</v>
      </c>
      <c r="H2508" s="9" t="s">
        <v>4710</v>
      </c>
      <c r="I2508" s="22">
        <v>0</v>
      </c>
      <c r="J2508" s="22">
        <v>0</v>
      </c>
      <c r="K2508" s="12" t="s">
        <v>2492</v>
      </c>
      <c r="T2508" s="12" t="s">
        <v>3319</v>
      </c>
    </row>
    <row r="2509" spans="5:20" ht="12.95" customHeight="1" x14ac:dyDescent="0.2">
      <c r="E2509" s="5" t="s">
        <v>2472</v>
      </c>
      <c r="G2509" s="5" t="s">
        <v>4712</v>
      </c>
      <c r="H2509" s="9" t="s">
        <v>1533</v>
      </c>
      <c r="I2509" s="22">
        <v>0</v>
      </c>
      <c r="J2509" s="22">
        <v>0</v>
      </c>
      <c r="K2509" s="12" t="s">
        <v>2493</v>
      </c>
      <c r="T2509" s="12" t="s">
        <v>3320</v>
      </c>
    </row>
    <row r="2510" spans="5:20" ht="12.95" customHeight="1" x14ac:dyDescent="0.2">
      <c r="E2510" s="5" t="s">
        <v>2472</v>
      </c>
      <c r="G2510" s="5" t="s">
        <v>1535</v>
      </c>
      <c r="H2510" s="9" t="s">
        <v>1536</v>
      </c>
      <c r="I2510" s="22">
        <v>0</v>
      </c>
      <c r="J2510" s="22">
        <v>0</v>
      </c>
      <c r="K2510" s="12" t="s">
        <v>2494</v>
      </c>
      <c r="T2510" s="12" t="s">
        <v>3321</v>
      </c>
    </row>
    <row r="2511" spans="5:20" ht="12.95" customHeight="1" x14ac:dyDescent="0.2">
      <c r="E2511" s="5" t="s">
        <v>2472</v>
      </c>
      <c r="G2511" s="3" t="s">
        <v>1538</v>
      </c>
      <c r="H2511" s="10" t="s">
        <v>1539</v>
      </c>
      <c r="I2511" s="23">
        <f>SUM(I2508:I2510)</f>
        <v>0</v>
      </c>
      <c r="J2511" s="23">
        <f>SUM(J2508:J2510)</f>
        <v>0</v>
      </c>
      <c r="K2511" s="13" t="s">
        <v>2495</v>
      </c>
      <c r="T2511" s="12" t="s">
        <v>3322</v>
      </c>
    </row>
    <row r="2512" spans="5:20" ht="12.95" customHeight="1" x14ac:dyDescent="0.2">
      <c r="E2512" s="5" t="s">
        <v>2472</v>
      </c>
      <c r="G2512" s="3" t="s">
        <v>1541</v>
      </c>
      <c r="H2512" s="10" t="s">
        <v>1542</v>
      </c>
      <c r="I2512" s="23">
        <f>+I2506+I2511</f>
        <v>0</v>
      </c>
      <c r="J2512" s="23">
        <f>+J2506+J2511</f>
        <v>0</v>
      </c>
      <c r="K2512" s="13" t="s">
        <v>2496</v>
      </c>
      <c r="T2512" s="12" t="s">
        <v>3323</v>
      </c>
    </row>
    <row r="2513" spans="5:20" ht="12.95" customHeight="1" x14ac:dyDescent="0.2">
      <c r="E2513" s="5" t="s">
        <v>2472</v>
      </c>
      <c r="G2513" s="7" t="s">
        <v>1544</v>
      </c>
      <c r="H2513" s="8" t="s">
        <v>1545</v>
      </c>
      <c r="I2513" s="21"/>
      <c r="J2513" s="21"/>
      <c r="K2513" s="12" t="s">
        <v>2497</v>
      </c>
      <c r="T2513" s="12" t="s">
        <v>3324</v>
      </c>
    </row>
    <row r="2514" spans="5:20" ht="12.95" customHeight="1" x14ac:dyDescent="0.2">
      <c r="E2514" s="5" t="s">
        <v>2472</v>
      </c>
      <c r="G2514" s="5" t="s">
        <v>1547</v>
      </c>
      <c r="H2514" s="9" t="s">
        <v>1548</v>
      </c>
      <c r="I2514" s="22">
        <v>0</v>
      </c>
      <c r="J2514" s="22">
        <v>617410</v>
      </c>
      <c r="K2514" s="12" t="s">
        <v>2498</v>
      </c>
      <c r="T2514" s="12" t="s">
        <v>3325</v>
      </c>
    </row>
    <row r="2515" spans="5:20" ht="12.95" customHeight="1" x14ac:dyDescent="0.2">
      <c r="E2515" s="5" t="s">
        <v>2472</v>
      </c>
      <c r="G2515" s="5" t="s">
        <v>1550</v>
      </c>
      <c r="H2515" s="9" t="s">
        <v>1551</v>
      </c>
      <c r="I2515" s="22">
        <v>0</v>
      </c>
      <c r="J2515" s="22">
        <f>206737+180787</f>
        <v>387524</v>
      </c>
      <c r="K2515" s="12" t="s">
        <v>2499</v>
      </c>
      <c r="T2515" s="12" t="s">
        <v>3326</v>
      </c>
    </row>
    <row r="2516" spans="5:20" ht="12.95" customHeight="1" x14ac:dyDescent="0.2">
      <c r="E2516" s="5" t="s">
        <v>2472</v>
      </c>
      <c r="G2516" s="5" t="s">
        <v>1553</v>
      </c>
      <c r="H2516" s="9" t="s">
        <v>1554</v>
      </c>
      <c r="I2516" s="22">
        <v>0</v>
      </c>
      <c r="J2516" s="22">
        <v>0</v>
      </c>
      <c r="K2516" s="12" t="s">
        <v>2500</v>
      </c>
      <c r="T2516" s="12" t="s">
        <v>3327</v>
      </c>
    </row>
    <row r="2517" spans="5:20" ht="12.95" customHeight="1" x14ac:dyDescent="0.2">
      <c r="E2517" s="5" t="s">
        <v>2472</v>
      </c>
      <c r="G2517" s="5" t="s">
        <v>1556</v>
      </c>
      <c r="H2517" s="9" t="s">
        <v>1557</v>
      </c>
      <c r="I2517" s="22">
        <v>0</v>
      </c>
      <c r="J2517" s="22">
        <v>0</v>
      </c>
      <c r="K2517" s="12" t="s">
        <v>2501</v>
      </c>
      <c r="T2517" s="12" t="s">
        <v>3328</v>
      </c>
    </row>
    <row r="2518" spans="5:20" ht="12.95" customHeight="1" x14ac:dyDescent="0.2">
      <c r="E2518" s="5" t="s">
        <v>2472</v>
      </c>
      <c r="G2518" s="5" t="s">
        <v>1559</v>
      </c>
      <c r="H2518" s="9" t="s">
        <v>1560</v>
      </c>
      <c r="I2518" s="22">
        <v>0</v>
      </c>
      <c r="J2518" s="22">
        <v>0</v>
      </c>
      <c r="K2518" s="12" t="s">
        <v>2502</v>
      </c>
      <c r="T2518" s="12" t="s">
        <v>3329</v>
      </c>
    </row>
    <row r="2519" spans="5:20" ht="12.95" customHeight="1" x14ac:dyDescent="0.2">
      <c r="E2519" s="5" t="s">
        <v>2472</v>
      </c>
      <c r="G2519" s="5" t="s">
        <v>1562</v>
      </c>
      <c r="H2519" s="9" t="s">
        <v>1563</v>
      </c>
      <c r="I2519" s="22">
        <v>0</v>
      </c>
      <c r="J2519" s="22">
        <v>0</v>
      </c>
      <c r="K2519" s="12" t="s">
        <v>2503</v>
      </c>
      <c r="T2519" s="12" t="s">
        <v>3330</v>
      </c>
    </row>
    <row r="2520" spans="5:20" ht="12.95" customHeight="1" x14ac:dyDescent="0.2">
      <c r="E2520" s="5" t="s">
        <v>2472</v>
      </c>
      <c r="G2520" s="5" t="s">
        <v>1565</v>
      </c>
      <c r="H2520" s="9" t="s">
        <v>1566</v>
      </c>
      <c r="I2520" s="22">
        <v>0</v>
      </c>
      <c r="J2520" s="22">
        <v>0</v>
      </c>
      <c r="K2520" s="12" t="s">
        <v>2504</v>
      </c>
      <c r="T2520" s="12" t="s">
        <v>3331</v>
      </c>
    </row>
    <row r="2521" spans="5:20" ht="12.95" customHeight="1" x14ac:dyDescent="0.2">
      <c r="E2521" s="5" t="s">
        <v>2472</v>
      </c>
      <c r="G2521" s="5" t="s">
        <v>1568</v>
      </c>
      <c r="H2521" s="9" t="s">
        <v>1569</v>
      </c>
      <c r="I2521" s="22">
        <v>0</v>
      </c>
      <c r="J2521" s="22">
        <v>0</v>
      </c>
      <c r="K2521" s="12" t="s">
        <v>2505</v>
      </c>
      <c r="T2521" s="12" t="s">
        <v>3332</v>
      </c>
    </row>
    <row r="2522" spans="5:20" ht="12.95" customHeight="1" x14ac:dyDescent="0.2">
      <c r="E2522" s="5" t="s">
        <v>2472</v>
      </c>
      <c r="G2522" s="5" t="s">
        <v>1571</v>
      </c>
      <c r="H2522" s="9" t="s">
        <v>1572</v>
      </c>
      <c r="I2522" s="22">
        <v>0</v>
      </c>
      <c r="J2522" s="22">
        <v>0</v>
      </c>
      <c r="K2522" s="12" t="s">
        <v>2506</v>
      </c>
      <c r="T2522" s="12" t="s">
        <v>3333</v>
      </c>
    </row>
    <row r="2523" spans="5:20" ht="12.95" customHeight="1" x14ac:dyDescent="0.2">
      <c r="E2523" s="5" t="s">
        <v>2472</v>
      </c>
      <c r="G2523" s="5" t="s">
        <v>1574</v>
      </c>
      <c r="H2523" s="9" t="s">
        <v>1575</v>
      </c>
      <c r="I2523" s="22">
        <v>0</v>
      </c>
      <c r="J2523" s="22">
        <v>0</v>
      </c>
      <c r="K2523" s="12" t="s">
        <v>2507</v>
      </c>
      <c r="T2523" s="12" t="s">
        <v>3334</v>
      </c>
    </row>
    <row r="2524" spans="5:20" ht="12.95" customHeight="1" x14ac:dyDescent="0.2">
      <c r="E2524" s="5" t="s">
        <v>2472</v>
      </c>
      <c r="G2524" s="5" t="s">
        <v>1577</v>
      </c>
      <c r="H2524" s="9" t="s">
        <v>1578</v>
      </c>
      <c r="I2524" s="22">
        <v>0</v>
      </c>
      <c r="J2524" s="22">
        <v>0</v>
      </c>
      <c r="K2524" s="12" t="s">
        <v>2508</v>
      </c>
      <c r="T2524" s="12" t="s">
        <v>3335</v>
      </c>
    </row>
    <row r="2525" spans="5:20" ht="12.95" customHeight="1" x14ac:dyDescent="0.2">
      <c r="E2525" s="5" t="s">
        <v>2472</v>
      </c>
      <c r="G2525" s="5" t="s">
        <v>1580</v>
      </c>
      <c r="H2525" s="9" t="s">
        <v>1581</v>
      </c>
      <c r="I2525" s="22">
        <v>0</v>
      </c>
      <c r="J2525" s="22">
        <v>0</v>
      </c>
      <c r="K2525" s="12" t="s">
        <v>2509</v>
      </c>
      <c r="T2525" s="12" t="s">
        <v>3336</v>
      </c>
    </row>
    <row r="2526" spans="5:20" ht="12.95" customHeight="1" x14ac:dyDescent="0.2">
      <c r="E2526" s="5" t="s">
        <v>2472</v>
      </c>
      <c r="G2526" s="5" t="s">
        <v>1583</v>
      </c>
      <c r="H2526" s="9" t="s">
        <v>1584</v>
      </c>
      <c r="I2526" s="22">
        <v>0</v>
      </c>
      <c r="J2526" s="22">
        <v>0</v>
      </c>
      <c r="K2526" s="12" t="s">
        <v>2510</v>
      </c>
      <c r="T2526" s="12" t="s">
        <v>3337</v>
      </c>
    </row>
    <row r="2527" spans="5:20" ht="12.95" customHeight="1" x14ac:dyDescent="0.2">
      <c r="E2527" s="5" t="s">
        <v>2472</v>
      </c>
      <c r="G2527" s="5" t="s">
        <v>1586</v>
      </c>
      <c r="H2527" s="9" t="s">
        <v>1587</v>
      </c>
      <c r="I2527" s="22">
        <v>0</v>
      </c>
      <c r="J2527" s="22">
        <v>0</v>
      </c>
      <c r="K2527" s="12" t="s">
        <v>2511</v>
      </c>
      <c r="T2527" s="12" t="s">
        <v>3338</v>
      </c>
    </row>
    <row r="2528" spans="5:20" ht="12.95" customHeight="1" x14ac:dyDescent="0.2">
      <c r="E2528" s="5" t="s">
        <v>2472</v>
      </c>
      <c r="G2528" s="5" t="s">
        <v>1589</v>
      </c>
      <c r="H2528" s="9" t="s">
        <v>1590</v>
      </c>
      <c r="I2528" s="22">
        <v>0</v>
      </c>
      <c r="J2528" s="22">
        <v>0</v>
      </c>
      <c r="K2528" s="12" t="s">
        <v>2512</v>
      </c>
      <c r="T2528" s="12" t="s">
        <v>3339</v>
      </c>
    </row>
    <row r="2529" spans="5:20" ht="12.95" customHeight="1" x14ac:dyDescent="0.2">
      <c r="E2529" s="5" t="s">
        <v>2472</v>
      </c>
      <c r="G2529" s="5" t="s">
        <v>1592</v>
      </c>
      <c r="H2529" s="9" t="s">
        <v>1593</v>
      </c>
      <c r="I2529" s="22">
        <v>0</v>
      </c>
      <c r="J2529" s="22">
        <v>0</v>
      </c>
      <c r="K2529" s="12" t="s">
        <v>2513</v>
      </c>
      <c r="T2529" s="12" t="s">
        <v>3340</v>
      </c>
    </row>
    <row r="2530" spans="5:20" ht="12.95" customHeight="1" x14ac:dyDescent="0.2">
      <c r="E2530" s="5" t="s">
        <v>2472</v>
      </c>
      <c r="G2530" s="5" t="s">
        <v>1595</v>
      </c>
      <c r="H2530" s="9" t="s">
        <v>1596</v>
      </c>
      <c r="I2530" s="22">
        <v>0</v>
      </c>
      <c r="J2530" s="22">
        <v>0</v>
      </c>
      <c r="K2530" s="12" t="s">
        <v>2514</v>
      </c>
      <c r="T2530" s="12" t="s">
        <v>3341</v>
      </c>
    </row>
    <row r="2531" spans="5:20" ht="12.95" customHeight="1" x14ac:dyDescent="0.2">
      <c r="E2531" s="5" t="s">
        <v>2472</v>
      </c>
      <c r="G2531" s="3" t="s">
        <v>1598</v>
      </c>
      <c r="H2531" s="10" t="s">
        <v>1599</v>
      </c>
      <c r="I2531" s="23">
        <f>SUM(I2514:I2530)</f>
        <v>0</v>
      </c>
      <c r="J2531" s="23">
        <f>SUM(J2514:J2530)</f>
        <v>1004934</v>
      </c>
      <c r="K2531" s="13" t="s">
        <v>2515</v>
      </c>
      <c r="T2531" s="12" t="s">
        <v>3342</v>
      </c>
    </row>
    <row r="2532" spans="5:20" ht="12.95" customHeight="1" x14ac:dyDescent="0.2">
      <c r="E2532" s="5" t="s">
        <v>2472</v>
      </c>
      <c r="G2532" s="7" t="s">
        <v>1601</v>
      </c>
      <c r="H2532" s="8" t="s">
        <v>1602</v>
      </c>
      <c r="I2532" s="21"/>
      <c r="J2532" s="21"/>
      <c r="K2532" s="12" t="s">
        <v>2516</v>
      </c>
      <c r="T2532" s="12" t="s">
        <v>3343</v>
      </c>
    </row>
    <row r="2533" spans="5:20" ht="12.95" customHeight="1" x14ac:dyDescent="0.2">
      <c r="E2533" s="5" t="s">
        <v>2472</v>
      </c>
      <c r="G2533" s="5" t="s">
        <v>1604</v>
      </c>
      <c r="H2533" s="9" t="s">
        <v>1605</v>
      </c>
      <c r="I2533" s="22">
        <v>0</v>
      </c>
      <c r="J2533" s="22">
        <v>0</v>
      </c>
      <c r="K2533" s="12" t="s">
        <v>2517</v>
      </c>
      <c r="T2533" s="12" t="s">
        <v>3344</v>
      </c>
    </row>
    <row r="2534" spans="5:20" ht="12.95" customHeight="1" x14ac:dyDescent="0.2">
      <c r="E2534" s="5" t="s">
        <v>2472</v>
      </c>
      <c r="G2534" s="5" t="s">
        <v>1607</v>
      </c>
      <c r="H2534" s="9" t="s">
        <v>1608</v>
      </c>
      <c r="I2534" s="22">
        <v>0</v>
      </c>
      <c r="J2534" s="22">
        <v>0</v>
      </c>
      <c r="K2534" s="12" t="s">
        <v>2518</v>
      </c>
      <c r="T2534" s="12" t="s">
        <v>3345</v>
      </c>
    </row>
    <row r="2535" spans="5:20" ht="12.95" customHeight="1" x14ac:dyDescent="0.2">
      <c r="E2535" s="5" t="s">
        <v>2472</v>
      </c>
      <c r="G2535" s="5" t="s">
        <v>1610</v>
      </c>
      <c r="H2535" s="9" t="s">
        <v>1611</v>
      </c>
      <c r="I2535" s="22">
        <v>0</v>
      </c>
      <c r="J2535" s="22">
        <v>0</v>
      </c>
      <c r="K2535" s="12" t="s">
        <v>2519</v>
      </c>
      <c r="T2535" s="12" t="s">
        <v>3346</v>
      </c>
    </row>
    <row r="2536" spans="5:20" ht="12.95" customHeight="1" x14ac:dyDescent="0.2">
      <c r="E2536" s="5" t="s">
        <v>2472</v>
      </c>
      <c r="G2536" s="3" t="s">
        <v>1613</v>
      </c>
      <c r="H2536" s="10" t="s">
        <v>1614</v>
      </c>
      <c r="I2536" s="23">
        <f>SUM(I2533:I2535)</f>
        <v>0</v>
      </c>
      <c r="J2536" s="23">
        <f>SUM(J2533:J2535)</f>
        <v>0</v>
      </c>
      <c r="K2536" s="13" t="s">
        <v>2520</v>
      </c>
      <c r="T2536" s="12" t="s">
        <v>3347</v>
      </c>
    </row>
    <row r="2537" spans="5:20" ht="12.95" customHeight="1" x14ac:dyDescent="0.2">
      <c r="E2537" s="5" t="s">
        <v>2472</v>
      </c>
      <c r="G2537" s="3" t="s">
        <v>1616</v>
      </c>
      <c r="H2537" s="10" t="s">
        <v>1617</v>
      </c>
      <c r="I2537" s="23">
        <f>+I2531+I2536</f>
        <v>0</v>
      </c>
      <c r="J2537" s="23">
        <f>+J2531+J2536</f>
        <v>1004934</v>
      </c>
      <c r="K2537" s="13" t="s">
        <v>2521</v>
      </c>
      <c r="T2537" s="12" t="s">
        <v>3348</v>
      </c>
    </row>
    <row r="2538" spans="5:20" ht="12.95" customHeight="1" x14ac:dyDescent="0.2">
      <c r="E2538" s="5" t="s">
        <v>2472</v>
      </c>
      <c r="G2538" s="7" t="s">
        <v>1619</v>
      </c>
      <c r="H2538" s="8" t="s">
        <v>1620</v>
      </c>
      <c r="I2538" s="21"/>
      <c r="J2538" s="21"/>
      <c r="K2538" s="12" t="s">
        <v>2522</v>
      </c>
      <c r="T2538" s="12" t="s">
        <v>3349</v>
      </c>
    </row>
    <row r="2539" spans="5:20" ht="12.95" customHeight="1" x14ac:dyDescent="0.2">
      <c r="E2539" s="5" t="s">
        <v>2472</v>
      </c>
      <c r="G2539" s="3" t="s">
        <v>1622</v>
      </c>
      <c r="H2539" s="10" t="s">
        <v>1623</v>
      </c>
      <c r="I2539" s="23">
        <f>+I2512-(I2537*$I$1)</f>
        <v>0</v>
      </c>
      <c r="J2539" s="23">
        <f>+J2512-(J2537*$I$1)</f>
        <v>-1004934</v>
      </c>
      <c r="K2539" s="13" t="s">
        <v>2523</v>
      </c>
      <c r="T2539" s="12" t="s">
        <v>3350</v>
      </c>
    </row>
    <row r="2540" spans="5:20" ht="12.95" customHeight="1" x14ac:dyDescent="0.2">
      <c r="E2540" s="5" t="s">
        <v>2472</v>
      </c>
      <c r="G2540" s="5" t="s">
        <v>1625</v>
      </c>
      <c r="H2540" s="9" t="s">
        <v>1626</v>
      </c>
      <c r="I2540" s="22">
        <v>0</v>
      </c>
      <c r="J2540" s="22">
        <v>0</v>
      </c>
      <c r="K2540" s="12" t="s">
        <v>2524</v>
      </c>
      <c r="T2540" s="12" t="s">
        <v>3351</v>
      </c>
    </row>
    <row r="2541" spans="5:20" ht="12.95" customHeight="1" x14ac:dyDescent="0.2">
      <c r="E2541" s="5" t="s">
        <v>2472</v>
      </c>
      <c r="G2541" s="3" t="s">
        <v>1628</v>
      </c>
      <c r="H2541" s="10" t="s">
        <v>1629</v>
      </c>
      <c r="I2541" s="23">
        <f>+I2539-(I2540*$I$1)</f>
        <v>0</v>
      </c>
      <c r="J2541" s="23">
        <f>+J2539-(J2540*$I$1)</f>
        <v>-1004934</v>
      </c>
      <c r="K2541" s="13" t="s">
        <v>2525</v>
      </c>
      <c r="T2541" s="12" t="s">
        <v>3352</v>
      </c>
    </row>
    <row r="2542" spans="5:20" ht="12.95" customHeight="1" x14ac:dyDescent="0.2">
      <c r="E2542" s="5" t="s">
        <v>2472</v>
      </c>
      <c r="G2542" s="5" t="s">
        <v>1631</v>
      </c>
      <c r="H2542" s="9" t="s">
        <v>1632</v>
      </c>
      <c r="I2542" s="22">
        <v>0</v>
      </c>
      <c r="J2542" s="22">
        <v>0</v>
      </c>
      <c r="K2542" s="12" t="s">
        <v>2526</v>
      </c>
      <c r="T2542" s="12" t="s">
        <v>3353</v>
      </c>
    </row>
    <row r="2543" spans="5:20" ht="12.95" customHeight="1" x14ac:dyDescent="0.2">
      <c r="E2543" s="5" t="s">
        <v>2472</v>
      </c>
      <c r="G2543" s="5" t="s">
        <v>1634</v>
      </c>
      <c r="H2543" s="9" t="s">
        <v>1635</v>
      </c>
      <c r="I2543" s="22">
        <v>0</v>
      </c>
      <c r="J2543" s="22">
        <v>0</v>
      </c>
      <c r="K2543" s="12" t="s">
        <v>2527</v>
      </c>
      <c r="T2543" s="12" t="s">
        <v>3354</v>
      </c>
    </row>
    <row r="2544" spans="5:20" ht="12.95" customHeight="1" x14ac:dyDescent="0.2">
      <c r="E2544" s="5" t="s">
        <v>2472</v>
      </c>
      <c r="G2544" s="3" t="s">
        <v>1637</v>
      </c>
      <c r="H2544" s="10" t="s">
        <v>1638</v>
      </c>
      <c r="I2544" s="23">
        <f>SUM(I2541:I2543)</f>
        <v>0</v>
      </c>
      <c r="J2544" s="23">
        <f>SUM(J2541:J2543)</f>
        <v>-1004934</v>
      </c>
      <c r="K2544" s="13" t="s">
        <v>2528</v>
      </c>
      <c r="T2544" s="12" t="s">
        <v>3355</v>
      </c>
    </row>
    <row r="2545" spans="4:20" ht="12.95" customHeight="1" x14ac:dyDescent="0.2">
      <c r="E2545" s="5" t="s">
        <v>2472</v>
      </c>
      <c r="G2545" s="7" t="s">
        <v>1640</v>
      </c>
      <c r="H2545" s="8" t="s">
        <v>1641</v>
      </c>
      <c r="I2545" s="21"/>
      <c r="J2545" s="21"/>
      <c r="K2545" s="12" t="s">
        <v>2529</v>
      </c>
      <c r="T2545" s="12" t="s">
        <v>3356</v>
      </c>
    </row>
    <row r="2546" spans="4:20" ht="12.95" customHeight="1" x14ac:dyDescent="0.2">
      <c r="E2546" s="5" t="s">
        <v>2472</v>
      </c>
      <c r="G2546" s="5" t="s">
        <v>1643</v>
      </c>
      <c r="H2546" s="9" t="s">
        <v>1644</v>
      </c>
      <c r="I2546" s="22">
        <v>0</v>
      </c>
      <c r="J2546" s="22">
        <v>0</v>
      </c>
      <c r="K2546" s="12" t="s">
        <v>2530</v>
      </c>
      <c r="T2546" s="12" t="s">
        <v>3357</v>
      </c>
    </row>
    <row r="2547" spans="4:20" ht="12.95" customHeight="1" x14ac:dyDescent="0.2">
      <c r="E2547" s="5" t="s">
        <v>2472</v>
      </c>
      <c r="G2547" s="5" t="s">
        <v>1646</v>
      </c>
      <c r="H2547" s="9" t="s">
        <v>1647</v>
      </c>
      <c r="I2547" s="22">
        <v>0</v>
      </c>
      <c r="J2547" s="22">
        <v>0</v>
      </c>
      <c r="K2547" s="12" t="s">
        <v>2531</v>
      </c>
      <c r="T2547" s="12" t="s">
        <v>3358</v>
      </c>
    </row>
    <row r="2548" spans="4:20" ht="12.95" customHeight="1" x14ac:dyDescent="0.2">
      <c r="E2548" s="5" t="s">
        <v>2472</v>
      </c>
      <c r="G2548" s="5" t="s">
        <v>1649</v>
      </c>
      <c r="H2548" s="9" t="s">
        <v>1650</v>
      </c>
      <c r="I2548" s="22">
        <v>0</v>
      </c>
      <c r="J2548" s="22">
        <v>0</v>
      </c>
      <c r="K2548" s="12" t="s">
        <v>2532</v>
      </c>
      <c r="T2548" s="12" t="s">
        <v>3359</v>
      </c>
    </row>
    <row r="2549" spans="4:20" ht="12.95" customHeight="1" x14ac:dyDescent="0.2">
      <c r="E2549" s="5" t="s">
        <v>2472</v>
      </c>
      <c r="G2549" s="5" t="s">
        <v>1652</v>
      </c>
      <c r="H2549" s="9" t="s">
        <v>1653</v>
      </c>
      <c r="I2549" s="22">
        <v>0</v>
      </c>
      <c r="J2549" s="22">
        <v>0</v>
      </c>
      <c r="K2549" s="12" t="s">
        <v>2533</v>
      </c>
      <c r="T2549" s="12" t="s">
        <v>3360</v>
      </c>
    </row>
    <row r="2550" spans="4:20" ht="12.95" customHeight="1" x14ac:dyDescent="0.2">
      <c r="E2550" s="5" t="s">
        <v>2472</v>
      </c>
      <c r="G2550" s="5" t="s">
        <v>1655</v>
      </c>
      <c r="H2550" s="9" t="s">
        <v>1656</v>
      </c>
      <c r="I2550" s="22">
        <v>0</v>
      </c>
      <c r="J2550" s="22">
        <v>0</v>
      </c>
      <c r="K2550" s="12" t="s">
        <v>2534</v>
      </c>
      <c r="T2550" s="12" t="s">
        <v>3361</v>
      </c>
    </row>
    <row r="2551" spans="4:20" ht="12.95" customHeight="1" x14ac:dyDescent="0.2">
      <c r="E2551" s="5" t="s">
        <v>2472</v>
      </c>
      <c r="G2551" s="5" t="s">
        <v>1658</v>
      </c>
      <c r="H2551" s="9" t="s">
        <v>1659</v>
      </c>
      <c r="I2551" s="22">
        <v>0</v>
      </c>
      <c r="J2551" s="22">
        <v>0</v>
      </c>
      <c r="K2551" s="12" t="s">
        <v>2535</v>
      </c>
      <c r="T2551" s="12" t="s">
        <v>3362</v>
      </c>
    </row>
    <row r="2552" spans="4:20" ht="12.95" customHeight="1" x14ac:dyDescent="0.2">
      <c r="E2552" s="5" t="s">
        <v>2472</v>
      </c>
      <c r="G2552" s="5" t="s">
        <v>1661</v>
      </c>
      <c r="H2552" s="9" t="s">
        <v>1662</v>
      </c>
      <c r="I2552" s="22">
        <v>0</v>
      </c>
      <c r="J2552" s="22">
        <v>0</v>
      </c>
      <c r="K2552" s="12" t="s">
        <v>2536</v>
      </c>
      <c r="T2552" s="12" t="s">
        <v>3363</v>
      </c>
    </row>
    <row r="2553" spans="4:20" ht="12.95" customHeight="1" x14ac:dyDescent="0.2">
      <c r="E2553" s="5" t="s">
        <v>2472</v>
      </c>
      <c r="G2553" s="5" t="s">
        <v>1664</v>
      </c>
      <c r="H2553" s="9" t="s">
        <v>1665</v>
      </c>
      <c r="I2553" s="22">
        <v>0</v>
      </c>
      <c r="J2553" s="22">
        <v>0</v>
      </c>
      <c r="K2553" s="12" t="s">
        <v>2537</v>
      </c>
      <c r="T2553" s="12" t="s">
        <v>3364</v>
      </c>
    </row>
    <row r="2554" spans="4:20" ht="12.95" customHeight="1" x14ac:dyDescent="0.2">
      <c r="E2554" s="5" t="s">
        <v>2472</v>
      </c>
      <c r="G2554" s="5" t="s">
        <v>1667</v>
      </c>
      <c r="H2554" s="9" t="s">
        <v>1668</v>
      </c>
      <c r="I2554" s="22">
        <v>0</v>
      </c>
      <c r="J2554" s="22">
        <v>0</v>
      </c>
      <c r="K2554" s="12" t="s">
        <v>2538</v>
      </c>
      <c r="T2554" s="12" t="s">
        <v>3365</v>
      </c>
    </row>
    <row r="2555" spans="4:20" ht="12.95" customHeight="1" x14ac:dyDescent="0.2">
      <c r="E2555" s="5" t="s">
        <v>2472</v>
      </c>
      <c r="G2555" s="3" t="s">
        <v>1670</v>
      </c>
      <c r="H2555" s="10" t="s">
        <v>1671</v>
      </c>
      <c r="I2555" s="23">
        <f>+I2544+SUM(I2546:I2554)</f>
        <v>0</v>
      </c>
      <c r="J2555" s="23">
        <f>+J2544+SUM(J2546:J2554)</f>
        <v>-1004934</v>
      </c>
      <c r="K2555" s="13" t="s">
        <v>2539</v>
      </c>
      <c r="T2555" s="12" t="s">
        <v>3366</v>
      </c>
    </row>
    <row r="2556" spans="4:20" ht="12.95" customHeight="1" x14ac:dyDescent="0.2">
      <c r="D2556" s="5" t="s">
        <v>2540</v>
      </c>
      <c r="E2556" s="5" t="s">
        <v>2541</v>
      </c>
      <c r="F2556" s="18"/>
      <c r="G2556" s="7" t="s">
        <v>4652</v>
      </c>
      <c r="H2556" s="8" t="s">
        <v>4653</v>
      </c>
      <c r="I2556" s="21"/>
      <c r="J2556" s="21"/>
      <c r="K2556" s="12" t="s">
        <v>2542</v>
      </c>
      <c r="T2556" s="12" t="s">
        <v>3300</v>
      </c>
    </row>
    <row r="2557" spans="4:20" ht="12.95" customHeight="1" x14ac:dyDescent="0.2">
      <c r="E2557" s="5" t="s">
        <v>2541</v>
      </c>
      <c r="G2557" s="5" t="s">
        <v>4655</v>
      </c>
      <c r="H2557" s="9" t="s">
        <v>4656</v>
      </c>
      <c r="I2557" s="22">
        <v>0</v>
      </c>
      <c r="J2557" s="22">
        <v>0</v>
      </c>
      <c r="K2557" s="12" t="s">
        <v>2543</v>
      </c>
      <c r="T2557" s="12" t="s">
        <v>3301</v>
      </c>
    </row>
    <row r="2558" spans="4:20" ht="12.95" customHeight="1" x14ac:dyDescent="0.2">
      <c r="E2558" s="5" t="s">
        <v>2541</v>
      </c>
      <c r="G2558" s="5" t="s">
        <v>4658</v>
      </c>
      <c r="H2558" s="9" t="s">
        <v>4659</v>
      </c>
      <c r="I2558" s="22">
        <v>0</v>
      </c>
      <c r="J2558" s="22">
        <v>0</v>
      </c>
      <c r="K2558" s="12" t="s">
        <v>2544</v>
      </c>
      <c r="T2558" s="12" t="s">
        <v>3302</v>
      </c>
    </row>
    <row r="2559" spans="4:20" ht="12.95" customHeight="1" x14ac:dyDescent="0.2">
      <c r="E2559" s="5" t="s">
        <v>2541</v>
      </c>
      <c r="G2559" s="5" t="s">
        <v>4661</v>
      </c>
      <c r="H2559" s="9" t="s">
        <v>4662</v>
      </c>
      <c r="I2559" s="22">
        <v>0</v>
      </c>
      <c r="J2559" s="22">
        <v>0</v>
      </c>
      <c r="K2559" s="12" t="s">
        <v>2545</v>
      </c>
      <c r="T2559" s="12" t="s">
        <v>3303</v>
      </c>
    </row>
    <row r="2560" spans="4:20" ht="12.95" customHeight="1" x14ac:dyDescent="0.2">
      <c r="E2560" s="5" t="s">
        <v>2541</v>
      </c>
      <c r="G2560" s="5" t="s">
        <v>4664</v>
      </c>
      <c r="H2560" s="9" t="s">
        <v>4665</v>
      </c>
      <c r="I2560" s="22">
        <v>0</v>
      </c>
      <c r="J2560" s="22">
        <v>0</v>
      </c>
      <c r="K2560" s="12" t="s">
        <v>2546</v>
      </c>
      <c r="T2560" s="12" t="s">
        <v>3304</v>
      </c>
    </row>
    <row r="2561" spans="5:20" ht="12.95" customHeight="1" x14ac:dyDescent="0.2">
      <c r="E2561" s="5" t="s">
        <v>2541</v>
      </c>
      <c r="G2561" s="5" t="s">
        <v>4667</v>
      </c>
      <c r="H2561" s="9" t="s">
        <v>4668</v>
      </c>
      <c r="I2561" s="22">
        <v>0</v>
      </c>
      <c r="J2561" s="22">
        <v>0</v>
      </c>
      <c r="K2561" s="12" t="s">
        <v>2547</v>
      </c>
      <c r="T2561" s="12" t="s">
        <v>3305</v>
      </c>
    </row>
    <row r="2562" spans="5:20" ht="12.95" customHeight="1" x14ac:dyDescent="0.2">
      <c r="E2562" s="5" t="s">
        <v>2541</v>
      </c>
      <c r="G2562" s="5" t="s">
        <v>4670</v>
      </c>
      <c r="H2562" s="9" t="s">
        <v>4671</v>
      </c>
      <c r="I2562" s="22">
        <v>0</v>
      </c>
      <c r="J2562" s="22">
        <v>0</v>
      </c>
      <c r="K2562" s="12" t="s">
        <v>2548</v>
      </c>
      <c r="T2562" s="12" t="s">
        <v>3306</v>
      </c>
    </row>
    <row r="2563" spans="5:20" ht="12.95" customHeight="1" x14ac:dyDescent="0.2">
      <c r="E2563" s="5" t="s">
        <v>2541</v>
      </c>
      <c r="G2563" s="5" t="s">
        <v>4673</v>
      </c>
      <c r="H2563" s="9" t="s">
        <v>4674</v>
      </c>
      <c r="I2563" s="22">
        <v>0</v>
      </c>
      <c r="J2563" s="22">
        <v>0</v>
      </c>
      <c r="K2563" s="12" t="s">
        <v>2549</v>
      </c>
      <c r="T2563" s="12" t="s">
        <v>3307</v>
      </c>
    </row>
    <row r="2564" spans="5:20" ht="12.95" customHeight="1" x14ac:dyDescent="0.2">
      <c r="E2564" s="5" t="s">
        <v>2541</v>
      </c>
      <c r="G2564" s="5" t="s">
        <v>4676</v>
      </c>
      <c r="H2564" s="9" t="s">
        <v>4677</v>
      </c>
      <c r="I2564" s="22">
        <v>0</v>
      </c>
      <c r="J2564" s="22">
        <v>0</v>
      </c>
      <c r="K2564" s="12" t="s">
        <v>2550</v>
      </c>
      <c r="T2564" s="12" t="s">
        <v>3308</v>
      </c>
    </row>
    <row r="2565" spans="5:20" ht="12.95" customHeight="1" x14ac:dyDescent="0.2">
      <c r="E2565" s="5" t="s">
        <v>2541</v>
      </c>
      <c r="G2565" s="5" t="s">
        <v>4679</v>
      </c>
      <c r="H2565" s="9" t="s">
        <v>4680</v>
      </c>
      <c r="I2565" s="22">
        <v>0</v>
      </c>
      <c r="J2565" s="22">
        <v>0</v>
      </c>
      <c r="K2565" s="12" t="s">
        <v>2551</v>
      </c>
      <c r="T2565" s="12" t="s">
        <v>3309</v>
      </c>
    </row>
    <row r="2566" spans="5:20" ht="12.95" customHeight="1" x14ac:dyDescent="0.2">
      <c r="E2566" s="5" t="s">
        <v>2541</v>
      </c>
      <c r="G2566" s="5" t="s">
        <v>4682</v>
      </c>
      <c r="H2566" s="9" t="s">
        <v>4683</v>
      </c>
      <c r="I2566" s="22">
        <v>0</v>
      </c>
      <c r="J2566" s="22">
        <v>0</v>
      </c>
      <c r="K2566" s="12" t="s">
        <v>2552</v>
      </c>
      <c r="T2566" s="12" t="s">
        <v>3310</v>
      </c>
    </row>
    <row r="2567" spans="5:20" ht="12.95" customHeight="1" x14ac:dyDescent="0.2">
      <c r="E2567" s="5" t="s">
        <v>2541</v>
      </c>
      <c r="G2567" s="5" t="s">
        <v>4685</v>
      </c>
      <c r="H2567" s="9" t="s">
        <v>4686</v>
      </c>
      <c r="I2567" s="22">
        <v>0</v>
      </c>
      <c r="J2567" s="22">
        <v>0</v>
      </c>
      <c r="K2567" s="12" t="s">
        <v>2553</v>
      </c>
      <c r="T2567" s="12" t="s">
        <v>3311</v>
      </c>
    </row>
    <row r="2568" spans="5:20" ht="12.95" customHeight="1" x14ac:dyDescent="0.2">
      <c r="E2568" s="5" t="s">
        <v>2541</v>
      </c>
      <c r="G2568" s="5" t="s">
        <v>4688</v>
      </c>
      <c r="H2568" s="9" t="s">
        <v>4689</v>
      </c>
      <c r="I2568" s="22">
        <v>0</v>
      </c>
      <c r="J2568" s="22">
        <v>0</v>
      </c>
      <c r="K2568" s="12" t="s">
        <v>2554</v>
      </c>
      <c r="T2568" s="12" t="s">
        <v>3312</v>
      </c>
    </row>
    <row r="2569" spans="5:20" ht="12.95" customHeight="1" x14ac:dyDescent="0.2">
      <c r="E2569" s="5" t="s">
        <v>2541</v>
      </c>
      <c r="G2569" s="5" t="s">
        <v>4691</v>
      </c>
      <c r="H2569" s="9" t="s">
        <v>4692</v>
      </c>
      <c r="I2569" s="22">
        <v>0</v>
      </c>
      <c r="J2569" s="22">
        <v>0</v>
      </c>
      <c r="K2569" s="12" t="s">
        <v>2555</v>
      </c>
      <c r="T2569" s="12" t="s">
        <v>3313</v>
      </c>
    </row>
    <row r="2570" spans="5:20" ht="12.95" customHeight="1" x14ac:dyDescent="0.2">
      <c r="E2570" s="5" t="s">
        <v>2541</v>
      </c>
      <c r="G2570" s="5" t="s">
        <v>4694</v>
      </c>
      <c r="H2570" s="9" t="s">
        <v>4695</v>
      </c>
      <c r="I2570" s="22">
        <v>0</v>
      </c>
      <c r="J2570" s="22">
        <v>0</v>
      </c>
      <c r="K2570" s="12" t="s">
        <v>2556</v>
      </c>
      <c r="T2570" s="12" t="s">
        <v>3314</v>
      </c>
    </row>
    <row r="2571" spans="5:20" ht="12.95" customHeight="1" x14ac:dyDescent="0.2">
      <c r="E2571" s="5" t="s">
        <v>2541</v>
      </c>
      <c r="G2571" s="3" t="s">
        <v>4697</v>
      </c>
      <c r="H2571" s="10" t="s">
        <v>4698</v>
      </c>
      <c r="I2571" s="23">
        <f>SUM(I2557:I2570)</f>
        <v>0</v>
      </c>
      <c r="J2571" s="23">
        <f>SUM(J2557:J2570)</f>
        <v>0</v>
      </c>
      <c r="K2571" s="13" t="s">
        <v>2557</v>
      </c>
      <c r="T2571" s="12" t="s">
        <v>3315</v>
      </c>
    </row>
    <row r="2572" spans="5:20" ht="12.95" customHeight="1" x14ac:dyDescent="0.2">
      <c r="E2572" s="5" t="s">
        <v>2541</v>
      </c>
      <c r="G2572" s="5" t="s">
        <v>4700</v>
      </c>
      <c r="H2572" s="9" t="s">
        <v>4701</v>
      </c>
      <c r="I2572" s="22">
        <v>0</v>
      </c>
      <c r="J2572" s="22">
        <v>0</v>
      </c>
      <c r="K2572" s="12" t="s">
        <v>2558</v>
      </c>
      <c r="T2572" s="12" t="s">
        <v>3316</v>
      </c>
    </row>
    <row r="2573" spans="5:20" ht="12.95" customHeight="1" x14ac:dyDescent="0.2">
      <c r="E2573" s="5" t="s">
        <v>2541</v>
      </c>
      <c r="G2573" s="3" t="s">
        <v>4703</v>
      </c>
      <c r="H2573" s="10" t="s">
        <v>4704</v>
      </c>
      <c r="I2573" s="23">
        <f>+I2571-(I2572*$I$1)</f>
        <v>0</v>
      </c>
      <c r="J2573" s="23">
        <f>+J2571-(J2572*$I$1)</f>
        <v>0</v>
      </c>
      <c r="K2573" s="13" t="s">
        <v>2559</v>
      </c>
      <c r="T2573" s="12" t="s">
        <v>3317</v>
      </c>
    </row>
    <row r="2574" spans="5:20" ht="12.95" customHeight="1" x14ac:dyDescent="0.2">
      <c r="E2574" s="5" t="s">
        <v>2541</v>
      </c>
      <c r="G2574" s="7" t="s">
        <v>4706</v>
      </c>
      <c r="H2574" s="8" t="s">
        <v>4707</v>
      </c>
      <c r="I2574" s="21"/>
      <c r="J2574" s="21"/>
      <c r="K2574" s="12" t="s">
        <v>2560</v>
      </c>
      <c r="T2574" s="12" t="s">
        <v>3318</v>
      </c>
    </row>
    <row r="2575" spans="5:20" ht="12.95" customHeight="1" x14ac:dyDescent="0.2">
      <c r="E2575" s="5" t="s">
        <v>2541</v>
      </c>
      <c r="G2575" s="5" t="s">
        <v>4709</v>
      </c>
      <c r="H2575" s="9" t="s">
        <v>4710</v>
      </c>
      <c r="I2575" s="22">
        <v>0</v>
      </c>
      <c r="J2575" s="22">
        <v>0</v>
      </c>
      <c r="K2575" s="12" t="s">
        <v>2561</v>
      </c>
      <c r="T2575" s="12" t="s">
        <v>3319</v>
      </c>
    </row>
    <row r="2576" spans="5:20" ht="12.95" customHeight="1" x14ac:dyDescent="0.2">
      <c r="E2576" s="5" t="s">
        <v>2541</v>
      </c>
      <c r="G2576" s="5" t="s">
        <v>4712</v>
      </c>
      <c r="H2576" s="9" t="s">
        <v>1533</v>
      </c>
      <c r="I2576" s="22">
        <v>0</v>
      </c>
      <c r="J2576" s="22">
        <v>0</v>
      </c>
      <c r="K2576" s="12" t="s">
        <v>2562</v>
      </c>
      <c r="T2576" s="12" t="s">
        <v>3320</v>
      </c>
    </row>
    <row r="2577" spans="5:20" ht="12.95" customHeight="1" x14ac:dyDescent="0.2">
      <c r="E2577" s="5" t="s">
        <v>2541</v>
      </c>
      <c r="G2577" s="5" t="s">
        <v>1535</v>
      </c>
      <c r="H2577" s="9" t="s">
        <v>1536</v>
      </c>
      <c r="I2577" s="22">
        <v>0</v>
      </c>
      <c r="J2577" s="22">
        <v>0</v>
      </c>
      <c r="K2577" s="12" t="s">
        <v>2563</v>
      </c>
      <c r="T2577" s="12" t="s">
        <v>3321</v>
      </c>
    </row>
    <row r="2578" spans="5:20" ht="12.95" customHeight="1" x14ac:dyDescent="0.2">
      <c r="E2578" s="5" t="s">
        <v>2541</v>
      </c>
      <c r="G2578" s="3" t="s">
        <v>1538</v>
      </c>
      <c r="H2578" s="10" t="s">
        <v>1539</v>
      </c>
      <c r="I2578" s="23">
        <f>SUM(I2575:I2577)</f>
        <v>0</v>
      </c>
      <c r="J2578" s="23">
        <f>SUM(J2575:J2577)</f>
        <v>0</v>
      </c>
      <c r="K2578" s="13" t="s">
        <v>2564</v>
      </c>
      <c r="T2578" s="12" t="s">
        <v>3322</v>
      </c>
    </row>
    <row r="2579" spans="5:20" ht="12.95" customHeight="1" x14ac:dyDescent="0.2">
      <c r="E2579" s="5" t="s">
        <v>2541</v>
      </c>
      <c r="G2579" s="3" t="s">
        <v>1541</v>
      </c>
      <c r="H2579" s="10" t="s">
        <v>1542</v>
      </c>
      <c r="I2579" s="23">
        <f>+I2573+I2578</f>
        <v>0</v>
      </c>
      <c r="J2579" s="23">
        <f>+J2573+J2578</f>
        <v>0</v>
      </c>
      <c r="K2579" s="13" t="s">
        <v>2565</v>
      </c>
      <c r="T2579" s="12" t="s">
        <v>3323</v>
      </c>
    </row>
    <row r="2580" spans="5:20" ht="12.95" customHeight="1" x14ac:dyDescent="0.2">
      <c r="E2580" s="5" t="s">
        <v>2541</v>
      </c>
      <c r="G2580" s="7" t="s">
        <v>1544</v>
      </c>
      <c r="H2580" s="8" t="s">
        <v>1545</v>
      </c>
      <c r="I2580" s="21"/>
      <c r="J2580" s="21"/>
      <c r="K2580" s="12" t="s">
        <v>2566</v>
      </c>
      <c r="T2580" s="12" t="s">
        <v>3324</v>
      </c>
    </row>
    <row r="2581" spans="5:20" ht="12.95" customHeight="1" x14ac:dyDescent="0.2">
      <c r="E2581" s="5" t="s">
        <v>2541</v>
      </c>
      <c r="G2581" s="5" t="s">
        <v>1547</v>
      </c>
      <c r="H2581" s="9" t="s">
        <v>1548</v>
      </c>
      <c r="I2581" s="22">
        <v>0</v>
      </c>
      <c r="J2581" s="22">
        <v>0</v>
      </c>
      <c r="K2581" s="12" t="s">
        <v>2567</v>
      </c>
      <c r="T2581" s="12" t="s">
        <v>3325</v>
      </c>
    </row>
    <row r="2582" spans="5:20" ht="12.95" customHeight="1" x14ac:dyDescent="0.2">
      <c r="E2582" s="5" t="s">
        <v>2541</v>
      </c>
      <c r="G2582" s="5" t="s">
        <v>1550</v>
      </c>
      <c r="H2582" s="9" t="s">
        <v>1551</v>
      </c>
      <c r="I2582" s="22">
        <v>0</v>
      </c>
      <c r="J2582" s="22">
        <v>0</v>
      </c>
      <c r="K2582" s="12" t="s">
        <v>2568</v>
      </c>
      <c r="T2582" s="12" t="s">
        <v>3326</v>
      </c>
    </row>
    <row r="2583" spans="5:20" ht="12.95" customHeight="1" x14ac:dyDescent="0.2">
      <c r="E2583" s="5" t="s">
        <v>2541</v>
      </c>
      <c r="G2583" s="5" t="s">
        <v>1553</v>
      </c>
      <c r="H2583" s="9" t="s">
        <v>1554</v>
      </c>
      <c r="I2583" s="22">
        <v>0</v>
      </c>
      <c r="J2583" s="22">
        <v>0</v>
      </c>
      <c r="K2583" s="12" t="s">
        <v>2569</v>
      </c>
      <c r="T2583" s="12" t="s">
        <v>3327</v>
      </c>
    </row>
    <row r="2584" spans="5:20" ht="12.95" customHeight="1" x14ac:dyDescent="0.2">
      <c r="E2584" s="5" t="s">
        <v>2541</v>
      </c>
      <c r="G2584" s="5" t="s">
        <v>1556</v>
      </c>
      <c r="H2584" s="9" t="s">
        <v>1557</v>
      </c>
      <c r="I2584" s="22">
        <v>0</v>
      </c>
      <c r="J2584" s="22">
        <v>0</v>
      </c>
      <c r="K2584" s="12" t="s">
        <v>2570</v>
      </c>
      <c r="T2584" s="12" t="s">
        <v>3328</v>
      </c>
    </row>
    <row r="2585" spans="5:20" ht="12.95" customHeight="1" x14ac:dyDescent="0.2">
      <c r="E2585" s="5" t="s">
        <v>2541</v>
      </c>
      <c r="G2585" s="5" t="s">
        <v>1559</v>
      </c>
      <c r="H2585" s="9" t="s">
        <v>1560</v>
      </c>
      <c r="I2585" s="22">
        <v>0</v>
      </c>
      <c r="J2585" s="22">
        <v>0</v>
      </c>
      <c r="K2585" s="12" t="s">
        <v>2571</v>
      </c>
      <c r="T2585" s="12" t="s">
        <v>3329</v>
      </c>
    </row>
    <row r="2586" spans="5:20" ht="12.95" customHeight="1" x14ac:dyDescent="0.2">
      <c r="E2586" s="5" t="s">
        <v>2541</v>
      </c>
      <c r="G2586" s="5" t="s">
        <v>1562</v>
      </c>
      <c r="H2586" s="9" t="s">
        <v>1563</v>
      </c>
      <c r="I2586" s="22">
        <v>0</v>
      </c>
      <c r="J2586" s="22">
        <v>0</v>
      </c>
      <c r="K2586" s="12" t="s">
        <v>2572</v>
      </c>
      <c r="T2586" s="12" t="s">
        <v>3330</v>
      </c>
    </row>
    <row r="2587" spans="5:20" ht="12.95" customHeight="1" x14ac:dyDescent="0.2">
      <c r="E2587" s="5" t="s">
        <v>2541</v>
      </c>
      <c r="G2587" s="5" t="s">
        <v>1565</v>
      </c>
      <c r="H2587" s="9" t="s">
        <v>1566</v>
      </c>
      <c r="I2587" s="22">
        <v>0</v>
      </c>
      <c r="J2587" s="22">
        <v>0</v>
      </c>
      <c r="K2587" s="12" t="s">
        <v>2573</v>
      </c>
      <c r="T2587" s="12" t="s">
        <v>3331</v>
      </c>
    </row>
    <row r="2588" spans="5:20" ht="12.95" customHeight="1" x14ac:dyDescent="0.2">
      <c r="E2588" s="5" t="s">
        <v>2541</v>
      </c>
      <c r="G2588" s="5" t="s">
        <v>1568</v>
      </c>
      <c r="H2588" s="9" t="s">
        <v>1569</v>
      </c>
      <c r="I2588" s="22">
        <v>0</v>
      </c>
      <c r="J2588" s="22">
        <v>0</v>
      </c>
      <c r="K2588" s="12" t="s">
        <v>2574</v>
      </c>
      <c r="T2588" s="12" t="s">
        <v>3332</v>
      </c>
    </row>
    <row r="2589" spans="5:20" ht="12.95" customHeight="1" x14ac:dyDescent="0.2">
      <c r="E2589" s="5" t="s">
        <v>2541</v>
      </c>
      <c r="G2589" s="5" t="s">
        <v>1571</v>
      </c>
      <c r="H2589" s="9" t="s">
        <v>1572</v>
      </c>
      <c r="I2589" s="22">
        <v>0</v>
      </c>
      <c r="J2589" s="22">
        <v>0</v>
      </c>
      <c r="K2589" s="12" t="s">
        <v>2575</v>
      </c>
      <c r="T2589" s="12" t="s">
        <v>3333</v>
      </c>
    </row>
    <row r="2590" spans="5:20" ht="12.95" customHeight="1" x14ac:dyDescent="0.2">
      <c r="E2590" s="5" t="s">
        <v>2541</v>
      </c>
      <c r="G2590" s="5" t="s">
        <v>1574</v>
      </c>
      <c r="H2590" s="9" t="s">
        <v>1575</v>
      </c>
      <c r="I2590" s="22">
        <v>0</v>
      </c>
      <c r="J2590" s="22">
        <v>0</v>
      </c>
      <c r="K2590" s="12" t="s">
        <v>2576</v>
      </c>
      <c r="T2590" s="12" t="s">
        <v>3334</v>
      </c>
    </row>
    <row r="2591" spans="5:20" ht="12.95" customHeight="1" x14ac:dyDescent="0.2">
      <c r="E2591" s="5" t="s">
        <v>2541</v>
      </c>
      <c r="G2591" s="5" t="s">
        <v>1577</v>
      </c>
      <c r="H2591" s="9" t="s">
        <v>1578</v>
      </c>
      <c r="I2591" s="22">
        <v>0</v>
      </c>
      <c r="J2591" s="22">
        <v>0</v>
      </c>
      <c r="K2591" s="12" t="s">
        <v>2577</v>
      </c>
      <c r="T2591" s="12" t="s">
        <v>3335</v>
      </c>
    </row>
    <row r="2592" spans="5:20" ht="12.95" customHeight="1" x14ac:dyDescent="0.2">
      <c r="E2592" s="5" t="s">
        <v>2541</v>
      </c>
      <c r="G2592" s="5" t="s">
        <v>1580</v>
      </c>
      <c r="H2592" s="9" t="s">
        <v>1581</v>
      </c>
      <c r="I2592" s="22">
        <v>0</v>
      </c>
      <c r="J2592" s="22">
        <v>0</v>
      </c>
      <c r="K2592" s="12" t="s">
        <v>2578</v>
      </c>
      <c r="T2592" s="12" t="s">
        <v>3336</v>
      </c>
    </row>
    <row r="2593" spans="5:20" ht="12.95" customHeight="1" x14ac:dyDescent="0.2">
      <c r="E2593" s="5" t="s">
        <v>2541</v>
      </c>
      <c r="G2593" s="5" t="s">
        <v>1583</v>
      </c>
      <c r="H2593" s="9" t="s">
        <v>1584</v>
      </c>
      <c r="I2593" s="22">
        <v>0</v>
      </c>
      <c r="J2593" s="22">
        <v>0</v>
      </c>
      <c r="K2593" s="12" t="s">
        <v>2579</v>
      </c>
      <c r="T2593" s="12" t="s">
        <v>3337</v>
      </c>
    </row>
    <row r="2594" spans="5:20" ht="12.95" customHeight="1" x14ac:dyDescent="0.2">
      <c r="E2594" s="5" t="s">
        <v>2541</v>
      </c>
      <c r="G2594" s="5" t="s">
        <v>1586</v>
      </c>
      <c r="H2594" s="9" t="s">
        <v>1587</v>
      </c>
      <c r="I2594" s="22">
        <v>0</v>
      </c>
      <c r="J2594" s="22">
        <v>0</v>
      </c>
      <c r="K2594" s="12" t="s">
        <v>2580</v>
      </c>
      <c r="T2594" s="12" t="s">
        <v>3338</v>
      </c>
    </row>
    <row r="2595" spans="5:20" ht="12.95" customHeight="1" x14ac:dyDescent="0.2">
      <c r="E2595" s="5" t="s">
        <v>2541</v>
      </c>
      <c r="G2595" s="5" t="s">
        <v>1589</v>
      </c>
      <c r="H2595" s="9" t="s">
        <v>1590</v>
      </c>
      <c r="I2595" s="22">
        <v>0</v>
      </c>
      <c r="J2595" s="22">
        <v>0</v>
      </c>
      <c r="K2595" s="12" t="s">
        <v>2581</v>
      </c>
      <c r="T2595" s="12" t="s">
        <v>3339</v>
      </c>
    </row>
    <row r="2596" spans="5:20" ht="12.95" customHeight="1" x14ac:dyDescent="0.2">
      <c r="E2596" s="5" t="s">
        <v>2541</v>
      </c>
      <c r="G2596" s="5" t="s">
        <v>1592</v>
      </c>
      <c r="H2596" s="9" t="s">
        <v>1593</v>
      </c>
      <c r="I2596" s="22">
        <v>0</v>
      </c>
      <c r="J2596" s="22">
        <v>0</v>
      </c>
      <c r="K2596" s="12" t="s">
        <v>2582</v>
      </c>
      <c r="T2596" s="12" t="s">
        <v>3340</v>
      </c>
    </row>
    <row r="2597" spans="5:20" ht="12.95" customHeight="1" x14ac:dyDescent="0.2">
      <c r="E2597" s="5" t="s">
        <v>2541</v>
      </c>
      <c r="G2597" s="5" t="s">
        <v>1595</v>
      </c>
      <c r="H2597" s="9" t="s">
        <v>1596</v>
      </c>
      <c r="I2597" s="22">
        <v>0</v>
      </c>
      <c r="J2597" s="22">
        <v>0</v>
      </c>
      <c r="K2597" s="12" t="s">
        <v>2583</v>
      </c>
      <c r="T2597" s="12" t="s">
        <v>3341</v>
      </c>
    </row>
    <row r="2598" spans="5:20" ht="12.95" customHeight="1" x14ac:dyDescent="0.2">
      <c r="E2598" s="5" t="s">
        <v>2541</v>
      </c>
      <c r="G2598" s="3" t="s">
        <v>1598</v>
      </c>
      <c r="H2598" s="10" t="s">
        <v>1599</v>
      </c>
      <c r="I2598" s="23">
        <f>SUM(I2581:I2597)</f>
        <v>0</v>
      </c>
      <c r="J2598" s="23">
        <f>SUM(J2581:J2597)</f>
        <v>0</v>
      </c>
      <c r="K2598" s="13" t="s">
        <v>2584</v>
      </c>
      <c r="T2598" s="12" t="s">
        <v>3342</v>
      </c>
    </row>
    <row r="2599" spans="5:20" ht="12.95" customHeight="1" x14ac:dyDescent="0.2">
      <c r="E2599" s="5" t="s">
        <v>2541</v>
      </c>
      <c r="G2599" s="7" t="s">
        <v>1601</v>
      </c>
      <c r="H2599" s="8" t="s">
        <v>1602</v>
      </c>
      <c r="I2599" s="21"/>
      <c r="J2599" s="21"/>
      <c r="K2599" s="12" t="s">
        <v>2585</v>
      </c>
      <c r="T2599" s="12" t="s">
        <v>3343</v>
      </c>
    </row>
    <row r="2600" spans="5:20" ht="12.95" customHeight="1" x14ac:dyDescent="0.2">
      <c r="E2600" s="5" t="s">
        <v>2541</v>
      </c>
      <c r="G2600" s="5" t="s">
        <v>1604</v>
      </c>
      <c r="H2600" s="9" t="s">
        <v>1605</v>
      </c>
      <c r="I2600" s="22">
        <v>0</v>
      </c>
      <c r="J2600" s="22">
        <v>0</v>
      </c>
      <c r="K2600" s="12" t="s">
        <v>2586</v>
      </c>
      <c r="T2600" s="12" t="s">
        <v>3344</v>
      </c>
    </row>
    <row r="2601" spans="5:20" ht="12.95" customHeight="1" x14ac:dyDescent="0.2">
      <c r="E2601" s="5" t="s">
        <v>2541</v>
      </c>
      <c r="G2601" s="5" t="s">
        <v>1607</v>
      </c>
      <c r="H2601" s="9" t="s">
        <v>1608</v>
      </c>
      <c r="I2601" s="22">
        <v>0</v>
      </c>
      <c r="J2601" s="22">
        <v>0</v>
      </c>
      <c r="K2601" s="12" t="s">
        <v>2587</v>
      </c>
      <c r="T2601" s="12" t="s">
        <v>3345</v>
      </c>
    </row>
    <row r="2602" spans="5:20" ht="12.95" customHeight="1" x14ac:dyDescent="0.2">
      <c r="E2602" s="5" t="s">
        <v>2541</v>
      </c>
      <c r="G2602" s="5" t="s">
        <v>1610</v>
      </c>
      <c r="H2602" s="9" t="s">
        <v>1611</v>
      </c>
      <c r="I2602" s="22">
        <v>0</v>
      </c>
      <c r="J2602" s="22">
        <v>0</v>
      </c>
      <c r="K2602" s="12" t="s">
        <v>2588</v>
      </c>
      <c r="T2602" s="12" t="s">
        <v>3346</v>
      </c>
    </row>
    <row r="2603" spans="5:20" ht="12.95" customHeight="1" x14ac:dyDescent="0.2">
      <c r="E2603" s="5" t="s">
        <v>2541</v>
      </c>
      <c r="G2603" s="3" t="s">
        <v>1613</v>
      </c>
      <c r="H2603" s="10" t="s">
        <v>1614</v>
      </c>
      <c r="I2603" s="23">
        <f>SUM(I2600:I2602)</f>
        <v>0</v>
      </c>
      <c r="J2603" s="23">
        <f>SUM(J2600:J2602)</f>
        <v>0</v>
      </c>
      <c r="K2603" s="13" t="s">
        <v>2589</v>
      </c>
      <c r="T2603" s="12" t="s">
        <v>3347</v>
      </c>
    </row>
    <row r="2604" spans="5:20" ht="12.95" customHeight="1" x14ac:dyDescent="0.2">
      <c r="E2604" s="5" t="s">
        <v>2541</v>
      </c>
      <c r="G2604" s="3" t="s">
        <v>1616</v>
      </c>
      <c r="H2604" s="10" t="s">
        <v>1617</v>
      </c>
      <c r="I2604" s="23">
        <f>+I2598+I2603</f>
        <v>0</v>
      </c>
      <c r="J2604" s="23">
        <f>+J2598+J2603</f>
        <v>0</v>
      </c>
      <c r="K2604" s="13" t="s">
        <v>2590</v>
      </c>
      <c r="T2604" s="12" t="s">
        <v>3348</v>
      </c>
    </row>
    <row r="2605" spans="5:20" ht="12.95" customHeight="1" x14ac:dyDescent="0.2">
      <c r="E2605" s="5" t="s">
        <v>2541</v>
      </c>
      <c r="G2605" s="7" t="s">
        <v>1619</v>
      </c>
      <c r="H2605" s="8" t="s">
        <v>1620</v>
      </c>
      <c r="I2605" s="21"/>
      <c r="J2605" s="21"/>
      <c r="K2605" s="12" t="s">
        <v>2591</v>
      </c>
      <c r="T2605" s="12" t="s">
        <v>3349</v>
      </c>
    </row>
    <row r="2606" spans="5:20" ht="12.95" customHeight="1" x14ac:dyDescent="0.2">
      <c r="E2606" s="5" t="s">
        <v>2541</v>
      </c>
      <c r="G2606" s="3" t="s">
        <v>1622</v>
      </c>
      <c r="H2606" s="10" t="s">
        <v>1623</v>
      </c>
      <c r="I2606" s="23">
        <f>+I2579-(I2604*$I$1)</f>
        <v>0</v>
      </c>
      <c r="J2606" s="23">
        <f>+J2579-(J2604*$I$1)</f>
        <v>0</v>
      </c>
      <c r="K2606" s="13" t="s">
        <v>2592</v>
      </c>
      <c r="T2606" s="12" t="s">
        <v>3350</v>
      </c>
    </row>
    <row r="2607" spans="5:20" ht="12.95" customHeight="1" x14ac:dyDescent="0.2">
      <c r="E2607" s="5" t="s">
        <v>2541</v>
      </c>
      <c r="G2607" s="5" t="s">
        <v>1625</v>
      </c>
      <c r="H2607" s="9" t="s">
        <v>1626</v>
      </c>
      <c r="I2607" s="22">
        <v>0</v>
      </c>
      <c r="J2607" s="22">
        <v>0</v>
      </c>
      <c r="K2607" s="12" t="s">
        <v>2593</v>
      </c>
      <c r="T2607" s="12" t="s">
        <v>3351</v>
      </c>
    </row>
    <row r="2608" spans="5:20" ht="12.95" customHeight="1" x14ac:dyDescent="0.2">
      <c r="E2608" s="5" t="s">
        <v>2541</v>
      </c>
      <c r="G2608" s="3" t="s">
        <v>1628</v>
      </c>
      <c r="H2608" s="10" t="s">
        <v>1629</v>
      </c>
      <c r="I2608" s="23">
        <f>+I2606-(I2607*$I$1)</f>
        <v>0</v>
      </c>
      <c r="J2608" s="23">
        <f>+J2606-(J2607*$I$1)</f>
        <v>0</v>
      </c>
      <c r="K2608" s="13" t="s">
        <v>2594</v>
      </c>
      <c r="T2608" s="12" t="s">
        <v>3352</v>
      </c>
    </row>
    <row r="2609" spans="4:20" ht="12.95" customHeight="1" x14ac:dyDescent="0.2">
      <c r="E2609" s="5" t="s">
        <v>2541</v>
      </c>
      <c r="G2609" s="5" t="s">
        <v>1631</v>
      </c>
      <c r="H2609" s="9" t="s">
        <v>1632</v>
      </c>
      <c r="I2609" s="22">
        <v>0</v>
      </c>
      <c r="J2609" s="22">
        <v>0</v>
      </c>
      <c r="K2609" s="12" t="s">
        <v>2595</v>
      </c>
      <c r="T2609" s="12" t="s">
        <v>3353</v>
      </c>
    </row>
    <row r="2610" spans="4:20" ht="12.95" customHeight="1" x14ac:dyDescent="0.2">
      <c r="E2610" s="5" t="s">
        <v>2541</v>
      </c>
      <c r="G2610" s="5" t="s">
        <v>1634</v>
      </c>
      <c r="H2610" s="9" t="s">
        <v>1635</v>
      </c>
      <c r="I2610" s="22">
        <v>0</v>
      </c>
      <c r="J2610" s="22">
        <v>0</v>
      </c>
      <c r="K2610" s="12" t="s">
        <v>2596</v>
      </c>
      <c r="T2610" s="12" t="s">
        <v>3354</v>
      </c>
    </row>
    <row r="2611" spans="4:20" ht="12.95" customHeight="1" x14ac:dyDescent="0.2">
      <c r="E2611" s="5" t="s">
        <v>2541</v>
      </c>
      <c r="G2611" s="3" t="s">
        <v>1637</v>
      </c>
      <c r="H2611" s="10" t="s">
        <v>1638</v>
      </c>
      <c r="I2611" s="23">
        <f>SUM(I2608:I2610)</f>
        <v>0</v>
      </c>
      <c r="J2611" s="23">
        <f>SUM(J2608:J2610)</f>
        <v>0</v>
      </c>
      <c r="K2611" s="13" t="s">
        <v>2597</v>
      </c>
      <c r="T2611" s="12" t="s">
        <v>3355</v>
      </c>
    </row>
    <row r="2612" spans="4:20" ht="12.95" customHeight="1" x14ac:dyDescent="0.2">
      <c r="E2612" s="5" t="s">
        <v>2541</v>
      </c>
      <c r="G2612" s="7" t="s">
        <v>1640</v>
      </c>
      <c r="H2612" s="8" t="s">
        <v>1641</v>
      </c>
      <c r="I2612" s="21"/>
      <c r="J2612" s="21"/>
      <c r="K2612" s="12" t="s">
        <v>2598</v>
      </c>
      <c r="T2612" s="12" t="s">
        <v>3356</v>
      </c>
    </row>
    <row r="2613" spans="4:20" ht="12.95" customHeight="1" x14ac:dyDescent="0.2">
      <c r="E2613" s="5" t="s">
        <v>2541</v>
      </c>
      <c r="G2613" s="5" t="s">
        <v>1643</v>
      </c>
      <c r="H2613" s="9" t="s">
        <v>1644</v>
      </c>
      <c r="I2613" s="22">
        <v>0</v>
      </c>
      <c r="J2613" s="22">
        <v>0</v>
      </c>
      <c r="K2613" s="12" t="s">
        <v>2599</v>
      </c>
      <c r="T2613" s="12" t="s">
        <v>3357</v>
      </c>
    </row>
    <row r="2614" spans="4:20" ht="12.95" customHeight="1" x14ac:dyDescent="0.2">
      <c r="E2614" s="5" t="s">
        <v>2541</v>
      </c>
      <c r="G2614" s="5" t="s">
        <v>1646</v>
      </c>
      <c r="H2614" s="9" t="s">
        <v>1647</v>
      </c>
      <c r="I2614" s="22">
        <v>0</v>
      </c>
      <c r="J2614" s="22">
        <v>0</v>
      </c>
      <c r="K2614" s="12" t="s">
        <v>2600</v>
      </c>
      <c r="T2614" s="12" t="s">
        <v>3358</v>
      </c>
    </row>
    <row r="2615" spans="4:20" ht="12.95" customHeight="1" x14ac:dyDescent="0.2">
      <c r="E2615" s="5" t="s">
        <v>2541</v>
      </c>
      <c r="G2615" s="5" t="s">
        <v>1649</v>
      </c>
      <c r="H2615" s="9" t="s">
        <v>1650</v>
      </c>
      <c r="I2615" s="22">
        <v>0</v>
      </c>
      <c r="J2615" s="22">
        <v>0</v>
      </c>
      <c r="K2615" s="12" t="s">
        <v>2601</v>
      </c>
      <c r="T2615" s="12" t="s">
        <v>3359</v>
      </c>
    </row>
    <row r="2616" spans="4:20" ht="12.95" customHeight="1" x14ac:dyDescent="0.2">
      <c r="E2616" s="5" t="s">
        <v>2541</v>
      </c>
      <c r="G2616" s="5" t="s">
        <v>1652</v>
      </c>
      <c r="H2616" s="9" t="s">
        <v>1653</v>
      </c>
      <c r="I2616" s="22">
        <v>0</v>
      </c>
      <c r="J2616" s="22">
        <v>0</v>
      </c>
      <c r="K2616" s="12" t="s">
        <v>2602</v>
      </c>
      <c r="T2616" s="12" t="s">
        <v>3360</v>
      </c>
    </row>
    <row r="2617" spans="4:20" ht="12.95" customHeight="1" x14ac:dyDescent="0.2">
      <c r="E2617" s="5" t="s">
        <v>2541</v>
      </c>
      <c r="G2617" s="5" t="s">
        <v>1655</v>
      </c>
      <c r="H2617" s="9" t="s">
        <v>1656</v>
      </c>
      <c r="I2617" s="22">
        <v>0</v>
      </c>
      <c r="J2617" s="22">
        <v>0</v>
      </c>
      <c r="K2617" s="12" t="s">
        <v>2603</v>
      </c>
      <c r="T2617" s="12" t="s">
        <v>3361</v>
      </c>
    </row>
    <row r="2618" spans="4:20" ht="12.95" customHeight="1" x14ac:dyDescent="0.2">
      <c r="E2618" s="5" t="s">
        <v>2541</v>
      </c>
      <c r="G2618" s="5" t="s">
        <v>1658</v>
      </c>
      <c r="H2618" s="9" t="s">
        <v>1659</v>
      </c>
      <c r="I2618" s="22">
        <v>0</v>
      </c>
      <c r="J2618" s="22">
        <v>0</v>
      </c>
      <c r="K2618" s="12" t="s">
        <v>2604</v>
      </c>
      <c r="T2618" s="12" t="s">
        <v>3362</v>
      </c>
    </row>
    <row r="2619" spans="4:20" ht="12.95" customHeight="1" x14ac:dyDescent="0.2">
      <c r="E2619" s="5" t="s">
        <v>2541</v>
      </c>
      <c r="G2619" s="5" t="s">
        <v>1661</v>
      </c>
      <c r="H2619" s="9" t="s">
        <v>1662</v>
      </c>
      <c r="I2619" s="22">
        <v>0</v>
      </c>
      <c r="J2619" s="22">
        <v>0</v>
      </c>
      <c r="K2619" s="12" t="s">
        <v>2605</v>
      </c>
      <c r="T2619" s="12" t="s">
        <v>3363</v>
      </c>
    </row>
    <row r="2620" spans="4:20" ht="12.95" customHeight="1" x14ac:dyDescent="0.2">
      <c r="E2620" s="5" t="s">
        <v>2541</v>
      </c>
      <c r="G2620" s="5" t="s">
        <v>1664</v>
      </c>
      <c r="H2620" s="9" t="s">
        <v>1665</v>
      </c>
      <c r="I2620" s="22">
        <v>0</v>
      </c>
      <c r="J2620" s="22">
        <v>0</v>
      </c>
      <c r="K2620" s="12" t="s">
        <v>2606</v>
      </c>
      <c r="T2620" s="12" t="s">
        <v>3364</v>
      </c>
    </row>
    <row r="2621" spans="4:20" ht="12.95" customHeight="1" x14ac:dyDescent="0.2">
      <c r="E2621" s="5" t="s">
        <v>2541</v>
      </c>
      <c r="G2621" s="5" t="s">
        <v>1667</v>
      </c>
      <c r="H2621" s="9" t="s">
        <v>1668</v>
      </c>
      <c r="I2621" s="22">
        <v>0</v>
      </c>
      <c r="J2621" s="22">
        <v>0</v>
      </c>
      <c r="K2621" s="12" t="s">
        <v>2607</v>
      </c>
      <c r="T2621" s="12" t="s">
        <v>3365</v>
      </c>
    </row>
    <row r="2622" spans="4:20" ht="12.95" customHeight="1" x14ac:dyDescent="0.2">
      <c r="E2622" s="5" t="s">
        <v>2541</v>
      </c>
      <c r="G2622" s="3" t="s">
        <v>1670</v>
      </c>
      <c r="H2622" s="10" t="s">
        <v>1671</v>
      </c>
      <c r="I2622" s="23">
        <f>+I2611+SUM(I2613:I2621)</f>
        <v>0</v>
      </c>
      <c r="J2622" s="23">
        <f>+J2611+SUM(J2613:J2621)</f>
        <v>0</v>
      </c>
      <c r="K2622" s="13" t="s">
        <v>2608</v>
      </c>
      <c r="T2622" s="12" t="s">
        <v>3366</v>
      </c>
    </row>
    <row r="2623" spans="4:20" ht="12.95" customHeight="1" x14ac:dyDescent="0.2">
      <c r="D2623" s="5" t="s">
        <v>2609</v>
      </c>
      <c r="E2623" s="5" t="s">
        <v>2610</v>
      </c>
      <c r="F2623" s="18" t="s">
        <v>5660</v>
      </c>
      <c r="G2623" s="7" t="s">
        <v>4652</v>
      </c>
      <c r="H2623" s="8" t="s">
        <v>4653</v>
      </c>
      <c r="I2623" s="21"/>
      <c r="J2623" s="21"/>
      <c r="K2623" s="12" t="s">
        <v>2611</v>
      </c>
      <c r="T2623" s="12" t="s">
        <v>3300</v>
      </c>
    </row>
    <row r="2624" spans="4:20" ht="12.95" customHeight="1" x14ac:dyDescent="0.2">
      <c r="E2624" s="5" t="s">
        <v>2610</v>
      </c>
      <c r="G2624" s="5" t="s">
        <v>4655</v>
      </c>
      <c r="H2624" s="9" t="s">
        <v>4656</v>
      </c>
      <c r="I2624" s="22">
        <v>0</v>
      </c>
      <c r="J2624" s="22">
        <v>0</v>
      </c>
      <c r="K2624" s="12" t="s">
        <v>2612</v>
      </c>
      <c r="T2624" s="12" t="s">
        <v>3301</v>
      </c>
    </row>
    <row r="2625" spans="5:20" ht="12.95" customHeight="1" x14ac:dyDescent="0.2">
      <c r="E2625" s="5" t="s">
        <v>2610</v>
      </c>
      <c r="G2625" s="5" t="s">
        <v>4658</v>
      </c>
      <c r="H2625" s="9" t="s">
        <v>4659</v>
      </c>
      <c r="I2625" s="22">
        <v>0</v>
      </c>
      <c r="J2625" s="22">
        <v>0</v>
      </c>
      <c r="K2625" s="12" t="s">
        <v>2613</v>
      </c>
      <c r="T2625" s="12" t="s">
        <v>3302</v>
      </c>
    </row>
    <row r="2626" spans="5:20" ht="12.95" customHeight="1" x14ac:dyDescent="0.2">
      <c r="E2626" s="5" t="s">
        <v>2610</v>
      </c>
      <c r="G2626" s="5" t="s">
        <v>4661</v>
      </c>
      <c r="H2626" s="9" t="s">
        <v>4662</v>
      </c>
      <c r="I2626" s="22">
        <v>0</v>
      </c>
      <c r="J2626" s="22">
        <v>134710</v>
      </c>
      <c r="K2626" s="12" t="s">
        <v>2614</v>
      </c>
      <c r="T2626" s="12" t="s">
        <v>3303</v>
      </c>
    </row>
    <row r="2627" spans="5:20" ht="12.95" customHeight="1" x14ac:dyDescent="0.2">
      <c r="E2627" s="5" t="s">
        <v>2610</v>
      </c>
      <c r="G2627" s="5" t="s">
        <v>4664</v>
      </c>
      <c r="H2627" s="9" t="s">
        <v>4665</v>
      </c>
      <c r="I2627" s="22">
        <v>0</v>
      </c>
      <c r="J2627" s="22">
        <v>0</v>
      </c>
      <c r="K2627" s="12" t="s">
        <v>2615</v>
      </c>
      <c r="T2627" s="12" t="s">
        <v>3304</v>
      </c>
    </row>
    <row r="2628" spans="5:20" ht="12.95" customHeight="1" x14ac:dyDescent="0.2">
      <c r="E2628" s="5" t="s">
        <v>2610</v>
      </c>
      <c r="G2628" s="5" t="s">
        <v>4667</v>
      </c>
      <c r="H2628" s="9" t="s">
        <v>4668</v>
      </c>
      <c r="I2628" s="22">
        <v>0</v>
      </c>
      <c r="J2628" s="22">
        <v>0</v>
      </c>
      <c r="K2628" s="12" t="s">
        <v>2616</v>
      </c>
      <c r="T2628" s="12" t="s">
        <v>3305</v>
      </c>
    </row>
    <row r="2629" spans="5:20" ht="12.95" customHeight="1" x14ac:dyDescent="0.2">
      <c r="E2629" s="5" t="s">
        <v>2610</v>
      </c>
      <c r="G2629" s="5" t="s">
        <v>4670</v>
      </c>
      <c r="H2629" s="9" t="s">
        <v>4671</v>
      </c>
      <c r="I2629" s="22">
        <v>0</v>
      </c>
      <c r="J2629" s="22">
        <v>0</v>
      </c>
      <c r="K2629" s="12" t="s">
        <v>2617</v>
      </c>
      <c r="T2629" s="12" t="s">
        <v>3306</v>
      </c>
    </row>
    <row r="2630" spans="5:20" ht="12.95" customHeight="1" x14ac:dyDescent="0.2">
      <c r="E2630" s="5" t="s">
        <v>2610</v>
      </c>
      <c r="G2630" s="5" t="s">
        <v>4673</v>
      </c>
      <c r="H2630" s="9" t="s">
        <v>4674</v>
      </c>
      <c r="I2630" s="22">
        <v>0</v>
      </c>
      <c r="J2630" s="22">
        <v>0</v>
      </c>
      <c r="K2630" s="12" t="s">
        <v>2618</v>
      </c>
      <c r="T2630" s="12" t="s">
        <v>3307</v>
      </c>
    </row>
    <row r="2631" spans="5:20" ht="12.95" customHeight="1" x14ac:dyDescent="0.2">
      <c r="E2631" s="5" t="s">
        <v>2610</v>
      </c>
      <c r="G2631" s="5" t="s">
        <v>4676</v>
      </c>
      <c r="H2631" s="9" t="s">
        <v>4677</v>
      </c>
      <c r="I2631" s="22">
        <v>0</v>
      </c>
      <c r="J2631" s="22">
        <v>0</v>
      </c>
      <c r="K2631" s="12" t="s">
        <v>2619</v>
      </c>
      <c r="T2631" s="12" t="s">
        <v>3308</v>
      </c>
    </row>
    <row r="2632" spans="5:20" ht="12.95" customHeight="1" x14ac:dyDescent="0.2">
      <c r="E2632" s="5" t="s">
        <v>2610</v>
      </c>
      <c r="G2632" s="5" t="s">
        <v>4679</v>
      </c>
      <c r="H2632" s="9" t="s">
        <v>4680</v>
      </c>
      <c r="I2632" s="22">
        <v>0</v>
      </c>
      <c r="J2632" s="22">
        <v>0</v>
      </c>
      <c r="K2632" s="12" t="s">
        <v>2620</v>
      </c>
      <c r="T2632" s="12" t="s">
        <v>3309</v>
      </c>
    </row>
    <row r="2633" spans="5:20" ht="12.95" customHeight="1" x14ac:dyDescent="0.2">
      <c r="E2633" s="5" t="s">
        <v>2610</v>
      </c>
      <c r="G2633" s="5" t="s">
        <v>4682</v>
      </c>
      <c r="H2633" s="9" t="s">
        <v>4683</v>
      </c>
      <c r="I2633" s="22">
        <v>0</v>
      </c>
      <c r="J2633" s="22">
        <v>0</v>
      </c>
      <c r="K2633" s="12" t="s">
        <v>2621</v>
      </c>
      <c r="T2633" s="12" t="s">
        <v>3310</v>
      </c>
    </row>
    <row r="2634" spans="5:20" ht="12.95" customHeight="1" x14ac:dyDescent="0.2">
      <c r="E2634" s="5" t="s">
        <v>2610</v>
      </c>
      <c r="G2634" s="5" t="s">
        <v>4685</v>
      </c>
      <c r="H2634" s="9" t="s">
        <v>4686</v>
      </c>
      <c r="I2634" s="22">
        <v>0</v>
      </c>
      <c r="J2634" s="22">
        <v>0</v>
      </c>
      <c r="K2634" s="12" t="s">
        <v>2622</v>
      </c>
      <c r="T2634" s="12" t="s">
        <v>3311</v>
      </c>
    </row>
    <row r="2635" spans="5:20" ht="12.95" customHeight="1" x14ac:dyDescent="0.2">
      <c r="E2635" s="5" t="s">
        <v>2610</v>
      </c>
      <c r="G2635" s="5" t="s">
        <v>4688</v>
      </c>
      <c r="H2635" s="9" t="s">
        <v>4689</v>
      </c>
      <c r="I2635" s="22">
        <v>0</v>
      </c>
      <c r="J2635" s="22">
        <v>0</v>
      </c>
      <c r="K2635" s="12" t="s">
        <v>2623</v>
      </c>
      <c r="T2635" s="12" t="s">
        <v>3312</v>
      </c>
    </row>
    <row r="2636" spans="5:20" ht="12.95" customHeight="1" x14ac:dyDescent="0.2">
      <c r="E2636" s="5" t="s">
        <v>2610</v>
      </c>
      <c r="G2636" s="5" t="s">
        <v>4691</v>
      </c>
      <c r="H2636" s="9" t="s">
        <v>4692</v>
      </c>
      <c r="I2636" s="22">
        <f>0</f>
        <v>0</v>
      </c>
      <c r="J2636" s="22">
        <v>16601</v>
      </c>
      <c r="K2636" s="12" t="s">
        <v>2624</v>
      </c>
      <c r="T2636" s="12" t="s">
        <v>3313</v>
      </c>
    </row>
    <row r="2637" spans="5:20" ht="12.95" customHeight="1" x14ac:dyDescent="0.2">
      <c r="E2637" s="5" t="s">
        <v>2610</v>
      </c>
      <c r="G2637" s="5" t="s">
        <v>4694</v>
      </c>
      <c r="H2637" s="9" t="s">
        <v>4695</v>
      </c>
      <c r="I2637" s="22">
        <v>0</v>
      </c>
      <c r="J2637" s="22">
        <v>0</v>
      </c>
      <c r="K2637" s="12" t="s">
        <v>2625</v>
      </c>
      <c r="T2637" s="12" t="s">
        <v>3314</v>
      </c>
    </row>
    <row r="2638" spans="5:20" ht="12.95" customHeight="1" x14ac:dyDescent="0.2">
      <c r="E2638" s="5" t="s">
        <v>2610</v>
      </c>
      <c r="G2638" s="3" t="s">
        <v>4697</v>
      </c>
      <c r="H2638" s="10" t="s">
        <v>4698</v>
      </c>
      <c r="I2638" s="23">
        <f>SUM(I2624:I2637)</f>
        <v>0</v>
      </c>
      <c r="J2638" s="23">
        <f>SUM(J2624:J2637)</f>
        <v>151311</v>
      </c>
      <c r="K2638" s="13" t="s">
        <v>2626</v>
      </c>
      <c r="T2638" s="12" t="s">
        <v>3315</v>
      </c>
    </row>
    <row r="2639" spans="5:20" ht="12.95" customHeight="1" x14ac:dyDescent="0.2">
      <c r="E2639" s="5" t="s">
        <v>2610</v>
      </c>
      <c r="G2639" s="5" t="s">
        <v>4700</v>
      </c>
      <c r="H2639" s="9" t="s">
        <v>4701</v>
      </c>
      <c r="I2639" s="22">
        <v>0</v>
      </c>
      <c r="J2639" s="22">
        <v>0</v>
      </c>
      <c r="K2639" s="12" t="s">
        <v>2627</v>
      </c>
      <c r="T2639" s="12" t="s">
        <v>3316</v>
      </c>
    </row>
    <row r="2640" spans="5:20" ht="12.95" customHeight="1" x14ac:dyDescent="0.2">
      <c r="E2640" s="5" t="s">
        <v>2610</v>
      </c>
      <c r="G2640" s="3" t="s">
        <v>4703</v>
      </c>
      <c r="H2640" s="10" t="s">
        <v>4704</v>
      </c>
      <c r="I2640" s="23">
        <f>+I2638-(I2639*$I$1)</f>
        <v>0</v>
      </c>
      <c r="J2640" s="23">
        <f>+J2638-(J2639*$I$1)</f>
        <v>151311</v>
      </c>
      <c r="K2640" s="13" t="s">
        <v>2628</v>
      </c>
      <c r="T2640" s="12" t="s">
        <v>3317</v>
      </c>
    </row>
    <row r="2641" spans="5:20" ht="12.95" customHeight="1" x14ac:dyDescent="0.2">
      <c r="E2641" s="5" t="s">
        <v>2610</v>
      </c>
      <c r="G2641" s="7" t="s">
        <v>4706</v>
      </c>
      <c r="H2641" s="8" t="s">
        <v>4707</v>
      </c>
      <c r="I2641" s="21"/>
      <c r="J2641" s="21"/>
      <c r="K2641" s="12" t="s">
        <v>2629</v>
      </c>
      <c r="T2641" s="12" t="s">
        <v>3318</v>
      </c>
    </row>
    <row r="2642" spans="5:20" ht="12.95" customHeight="1" x14ac:dyDescent="0.2">
      <c r="E2642" s="5" t="s">
        <v>2610</v>
      </c>
      <c r="G2642" s="5" t="s">
        <v>4709</v>
      </c>
      <c r="H2642" s="9" t="s">
        <v>4710</v>
      </c>
      <c r="I2642" s="22">
        <v>0</v>
      </c>
      <c r="J2642" s="22">
        <v>0</v>
      </c>
      <c r="K2642" s="12" t="s">
        <v>2630</v>
      </c>
      <c r="T2642" s="12" t="s">
        <v>3319</v>
      </c>
    </row>
    <row r="2643" spans="5:20" ht="12.95" customHeight="1" x14ac:dyDescent="0.2">
      <c r="E2643" s="5" t="s">
        <v>2610</v>
      </c>
      <c r="G2643" s="5" t="s">
        <v>4712</v>
      </c>
      <c r="H2643" s="9" t="s">
        <v>1533</v>
      </c>
      <c r="I2643" s="22">
        <v>0</v>
      </c>
      <c r="J2643" s="22">
        <v>0</v>
      </c>
      <c r="K2643" s="12" t="s">
        <v>2631</v>
      </c>
      <c r="T2643" s="12" t="s">
        <v>3320</v>
      </c>
    </row>
    <row r="2644" spans="5:20" ht="12.95" customHeight="1" x14ac:dyDescent="0.2">
      <c r="E2644" s="5" t="s">
        <v>2610</v>
      </c>
      <c r="G2644" s="5" t="s">
        <v>1535</v>
      </c>
      <c r="H2644" s="9" t="s">
        <v>1536</v>
      </c>
      <c r="I2644" s="22">
        <v>0</v>
      </c>
      <c r="J2644" s="22">
        <v>0</v>
      </c>
      <c r="K2644" s="12" t="s">
        <v>2632</v>
      </c>
      <c r="T2644" s="12" t="s">
        <v>3321</v>
      </c>
    </row>
    <row r="2645" spans="5:20" ht="12.95" customHeight="1" x14ac:dyDescent="0.2">
      <c r="E2645" s="5" t="s">
        <v>2610</v>
      </c>
      <c r="G2645" s="3" t="s">
        <v>1538</v>
      </c>
      <c r="H2645" s="10" t="s">
        <v>1539</v>
      </c>
      <c r="I2645" s="23">
        <f>SUM(I2642:I2644)</f>
        <v>0</v>
      </c>
      <c r="J2645" s="23">
        <f>SUM(J2642:J2644)</f>
        <v>0</v>
      </c>
      <c r="K2645" s="13" t="s">
        <v>2633</v>
      </c>
      <c r="T2645" s="12" t="s">
        <v>3322</v>
      </c>
    </row>
    <row r="2646" spans="5:20" ht="12.95" customHeight="1" x14ac:dyDescent="0.2">
      <c r="E2646" s="5" t="s">
        <v>2610</v>
      </c>
      <c r="G2646" s="3" t="s">
        <v>1541</v>
      </c>
      <c r="H2646" s="10" t="s">
        <v>1542</v>
      </c>
      <c r="I2646" s="23">
        <f>+I2640+I2645</f>
        <v>0</v>
      </c>
      <c r="J2646" s="23">
        <f>+J2640+J2645</f>
        <v>151311</v>
      </c>
      <c r="K2646" s="13" t="s">
        <v>2634</v>
      </c>
      <c r="T2646" s="12" t="s">
        <v>3323</v>
      </c>
    </row>
    <row r="2647" spans="5:20" ht="12.95" customHeight="1" x14ac:dyDescent="0.2">
      <c r="E2647" s="5" t="s">
        <v>2610</v>
      </c>
      <c r="G2647" s="7" t="s">
        <v>1544</v>
      </c>
      <c r="H2647" s="8" t="s">
        <v>1545</v>
      </c>
      <c r="I2647" s="21"/>
      <c r="J2647" s="21"/>
      <c r="K2647" s="12" t="s">
        <v>2635</v>
      </c>
      <c r="T2647" s="12" t="s">
        <v>3324</v>
      </c>
    </row>
    <row r="2648" spans="5:20" ht="12.95" customHeight="1" x14ac:dyDescent="0.2">
      <c r="E2648" s="5" t="s">
        <v>2610</v>
      </c>
      <c r="G2648" s="5" t="s">
        <v>1547</v>
      </c>
      <c r="H2648" s="9" t="s">
        <v>1548</v>
      </c>
      <c r="I2648" s="22">
        <v>0</v>
      </c>
      <c r="J2648" s="22">
        <v>617410</v>
      </c>
      <c r="K2648" s="12" t="s">
        <v>2636</v>
      </c>
      <c r="T2648" s="12" t="s">
        <v>3325</v>
      </c>
    </row>
    <row r="2649" spans="5:20" ht="12.95" customHeight="1" x14ac:dyDescent="0.2">
      <c r="E2649" s="5" t="s">
        <v>2610</v>
      </c>
      <c r="G2649" s="5" t="s">
        <v>1550</v>
      </c>
      <c r="H2649" s="9" t="s">
        <v>1551</v>
      </c>
      <c r="I2649" s="22">
        <v>0</v>
      </c>
      <c r="J2649" s="22">
        <f>206737+180786</f>
        <v>387523</v>
      </c>
      <c r="K2649" s="12" t="s">
        <v>2637</v>
      </c>
      <c r="T2649" s="12" t="s">
        <v>3326</v>
      </c>
    </row>
    <row r="2650" spans="5:20" ht="12.95" customHeight="1" x14ac:dyDescent="0.2">
      <c r="E2650" s="5" t="s">
        <v>2610</v>
      </c>
      <c r="G2650" s="5" t="s">
        <v>1553</v>
      </c>
      <c r="H2650" s="9" t="s">
        <v>1554</v>
      </c>
      <c r="I2650" s="22">
        <v>0</v>
      </c>
      <c r="J2650" s="22">
        <v>0</v>
      </c>
      <c r="K2650" s="12" t="s">
        <v>2638</v>
      </c>
      <c r="T2650" s="12" t="s">
        <v>3327</v>
      </c>
    </row>
    <row r="2651" spans="5:20" ht="12.95" customHeight="1" x14ac:dyDescent="0.2">
      <c r="E2651" s="5" t="s">
        <v>2610</v>
      </c>
      <c r="G2651" s="5" t="s">
        <v>1556</v>
      </c>
      <c r="H2651" s="9" t="s">
        <v>1557</v>
      </c>
      <c r="I2651" s="22">
        <v>0</v>
      </c>
      <c r="J2651" s="22">
        <v>0</v>
      </c>
      <c r="K2651" s="12" t="s">
        <v>2639</v>
      </c>
      <c r="T2651" s="12" t="s">
        <v>3328</v>
      </c>
    </row>
    <row r="2652" spans="5:20" ht="12.95" customHeight="1" x14ac:dyDescent="0.2">
      <c r="E2652" s="5" t="s">
        <v>2610</v>
      </c>
      <c r="G2652" s="5" t="s">
        <v>1559</v>
      </c>
      <c r="H2652" s="9" t="s">
        <v>1560</v>
      </c>
      <c r="I2652" s="22">
        <v>0</v>
      </c>
      <c r="J2652" s="22">
        <v>0</v>
      </c>
      <c r="K2652" s="12" t="s">
        <v>2640</v>
      </c>
      <c r="T2652" s="12" t="s">
        <v>3329</v>
      </c>
    </row>
    <row r="2653" spans="5:20" ht="12.95" customHeight="1" x14ac:dyDescent="0.2">
      <c r="E2653" s="5" t="s">
        <v>2610</v>
      </c>
      <c r="G2653" s="5" t="s">
        <v>1562</v>
      </c>
      <c r="H2653" s="9" t="s">
        <v>1563</v>
      </c>
      <c r="I2653" s="22">
        <v>0</v>
      </c>
      <c r="J2653" s="22">
        <v>0</v>
      </c>
      <c r="K2653" s="12" t="s">
        <v>2641</v>
      </c>
      <c r="T2653" s="12" t="s">
        <v>3330</v>
      </c>
    </row>
    <row r="2654" spans="5:20" ht="12.95" customHeight="1" x14ac:dyDescent="0.2">
      <c r="E2654" s="5" t="s">
        <v>2610</v>
      </c>
      <c r="G2654" s="5" t="s">
        <v>1565</v>
      </c>
      <c r="H2654" s="9" t="s">
        <v>1566</v>
      </c>
      <c r="I2654" s="22">
        <v>0</v>
      </c>
      <c r="J2654" s="22">
        <v>0</v>
      </c>
      <c r="K2654" s="12" t="s">
        <v>2642</v>
      </c>
      <c r="T2654" s="12" t="s">
        <v>3331</v>
      </c>
    </row>
    <row r="2655" spans="5:20" ht="12.95" customHeight="1" x14ac:dyDescent="0.2">
      <c r="E2655" s="5" t="s">
        <v>2610</v>
      </c>
      <c r="G2655" s="5" t="s">
        <v>1568</v>
      </c>
      <c r="H2655" s="9" t="s">
        <v>1569</v>
      </c>
      <c r="I2655" s="22">
        <v>0</v>
      </c>
      <c r="J2655" s="22">
        <v>0</v>
      </c>
      <c r="K2655" s="12" t="s">
        <v>2643</v>
      </c>
      <c r="T2655" s="12" t="s">
        <v>3332</v>
      </c>
    </row>
    <row r="2656" spans="5:20" ht="12.95" customHeight="1" x14ac:dyDescent="0.2">
      <c r="E2656" s="5" t="s">
        <v>2610</v>
      </c>
      <c r="G2656" s="5" t="s">
        <v>1571</v>
      </c>
      <c r="H2656" s="9" t="s">
        <v>1572</v>
      </c>
      <c r="I2656" s="22">
        <v>0</v>
      </c>
      <c r="J2656" s="22">
        <v>0</v>
      </c>
      <c r="K2656" s="12" t="s">
        <v>2644</v>
      </c>
      <c r="T2656" s="12" t="s">
        <v>3333</v>
      </c>
    </row>
    <row r="2657" spans="5:20" ht="12.95" customHeight="1" x14ac:dyDescent="0.2">
      <c r="E2657" s="5" t="s">
        <v>2610</v>
      </c>
      <c r="G2657" s="5" t="s">
        <v>1574</v>
      </c>
      <c r="H2657" s="9" t="s">
        <v>1575</v>
      </c>
      <c r="I2657" s="22">
        <v>0</v>
      </c>
      <c r="J2657" s="22">
        <v>0</v>
      </c>
      <c r="K2657" s="12" t="s">
        <v>2645</v>
      </c>
      <c r="T2657" s="12" t="s">
        <v>3334</v>
      </c>
    </row>
    <row r="2658" spans="5:20" ht="12.95" customHeight="1" x14ac:dyDescent="0.2">
      <c r="E2658" s="5" t="s">
        <v>2610</v>
      </c>
      <c r="G2658" s="5" t="s">
        <v>1577</v>
      </c>
      <c r="H2658" s="9" t="s">
        <v>1578</v>
      </c>
      <c r="I2658" s="22">
        <v>0</v>
      </c>
      <c r="J2658" s="22">
        <v>0</v>
      </c>
      <c r="K2658" s="12" t="s">
        <v>2646</v>
      </c>
      <c r="T2658" s="12" t="s">
        <v>3335</v>
      </c>
    </row>
    <row r="2659" spans="5:20" ht="12.95" customHeight="1" x14ac:dyDescent="0.2">
      <c r="E2659" s="5" t="s">
        <v>2610</v>
      </c>
      <c r="G2659" s="5" t="s">
        <v>1580</v>
      </c>
      <c r="H2659" s="9" t="s">
        <v>1581</v>
      </c>
      <c r="I2659" s="22">
        <v>0</v>
      </c>
      <c r="J2659" s="22">
        <v>41411</v>
      </c>
      <c r="K2659" s="12" t="s">
        <v>2647</v>
      </c>
      <c r="T2659" s="12" t="s">
        <v>3336</v>
      </c>
    </row>
    <row r="2660" spans="5:20" ht="12.95" customHeight="1" x14ac:dyDescent="0.2">
      <c r="E2660" s="5" t="s">
        <v>2610</v>
      </c>
      <c r="G2660" s="5" t="s">
        <v>1583</v>
      </c>
      <c r="H2660" s="9" t="s">
        <v>1584</v>
      </c>
      <c r="I2660" s="22">
        <v>0</v>
      </c>
      <c r="J2660" s="22">
        <v>0</v>
      </c>
      <c r="K2660" s="12" t="s">
        <v>2648</v>
      </c>
      <c r="T2660" s="12" t="s">
        <v>3337</v>
      </c>
    </row>
    <row r="2661" spans="5:20" ht="12.95" customHeight="1" x14ac:dyDescent="0.2">
      <c r="E2661" s="5" t="s">
        <v>2610</v>
      </c>
      <c r="G2661" s="5" t="s">
        <v>1586</v>
      </c>
      <c r="H2661" s="9" t="s">
        <v>1587</v>
      </c>
      <c r="I2661" s="22">
        <v>0</v>
      </c>
      <c r="J2661" s="22">
        <v>0</v>
      </c>
      <c r="K2661" s="12" t="s">
        <v>2649</v>
      </c>
      <c r="T2661" s="12" t="s">
        <v>3338</v>
      </c>
    </row>
    <row r="2662" spans="5:20" ht="12.95" customHeight="1" x14ac:dyDescent="0.2">
      <c r="E2662" s="5" t="s">
        <v>2610</v>
      </c>
      <c r="G2662" s="5" t="s">
        <v>1589</v>
      </c>
      <c r="H2662" s="9" t="s">
        <v>1590</v>
      </c>
      <c r="I2662" s="22">
        <v>0</v>
      </c>
      <c r="J2662" s="22">
        <f>3667+8218</f>
        <v>11885</v>
      </c>
      <c r="K2662" s="12" t="s">
        <v>2650</v>
      </c>
      <c r="T2662" s="12" t="s">
        <v>3339</v>
      </c>
    </row>
    <row r="2663" spans="5:20" ht="12.95" customHeight="1" x14ac:dyDescent="0.2">
      <c r="E2663" s="5" t="s">
        <v>2610</v>
      </c>
      <c r="G2663" s="5" t="s">
        <v>1592</v>
      </c>
      <c r="H2663" s="9" t="s">
        <v>1593</v>
      </c>
      <c r="I2663" s="22">
        <v>0</v>
      </c>
      <c r="J2663" s="22">
        <v>0</v>
      </c>
      <c r="K2663" s="12" t="s">
        <v>2651</v>
      </c>
      <c r="T2663" s="12" t="s">
        <v>3340</v>
      </c>
    </row>
    <row r="2664" spans="5:20" ht="12.95" customHeight="1" x14ac:dyDescent="0.2">
      <c r="E2664" s="5" t="s">
        <v>2610</v>
      </c>
      <c r="G2664" s="5" t="s">
        <v>1595</v>
      </c>
      <c r="H2664" s="9" t="s">
        <v>1596</v>
      </c>
      <c r="I2664" s="22">
        <v>0</v>
      </c>
      <c r="J2664" s="22">
        <v>0</v>
      </c>
      <c r="K2664" s="12" t="s">
        <v>2652</v>
      </c>
      <c r="T2664" s="12" t="s">
        <v>3341</v>
      </c>
    </row>
    <row r="2665" spans="5:20" ht="12.95" customHeight="1" x14ac:dyDescent="0.2">
      <c r="E2665" s="5" t="s">
        <v>2610</v>
      </c>
      <c r="G2665" s="3" t="s">
        <v>1598</v>
      </c>
      <c r="H2665" s="10" t="s">
        <v>1599</v>
      </c>
      <c r="I2665" s="23">
        <f>SUM(I2648:I2664)</f>
        <v>0</v>
      </c>
      <c r="J2665" s="23">
        <f>SUM(J2648:J2664)</f>
        <v>1058229</v>
      </c>
      <c r="K2665" s="13" t="s">
        <v>2653</v>
      </c>
      <c r="T2665" s="12" t="s">
        <v>3342</v>
      </c>
    </row>
    <row r="2666" spans="5:20" ht="12.95" customHeight="1" x14ac:dyDescent="0.2">
      <c r="E2666" s="5" t="s">
        <v>2610</v>
      </c>
      <c r="G2666" s="7" t="s">
        <v>1601</v>
      </c>
      <c r="H2666" s="8" t="s">
        <v>1602</v>
      </c>
      <c r="I2666" s="21"/>
      <c r="J2666" s="21"/>
      <c r="K2666" s="12" t="s">
        <v>2654</v>
      </c>
      <c r="T2666" s="12" t="s">
        <v>3343</v>
      </c>
    </row>
    <row r="2667" spans="5:20" ht="12.95" customHeight="1" x14ac:dyDescent="0.2">
      <c r="E2667" s="5" t="s">
        <v>2610</v>
      </c>
      <c r="G2667" s="5" t="s">
        <v>1604</v>
      </c>
      <c r="H2667" s="9" t="s">
        <v>1605</v>
      </c>
      <c r="I2667" s="22">
        <v>0</v>
      </c>
      <c r="J2667" s="22">
        <v>0</v>
      </c>
      <c r="K2667" s="12" t="s">
        <v>2655</v>
      </c>
      <c r="T2667" s="12" t="s">
        <v>3344</v>
      </c>
    </row>
    <row r="2668" spans="5:20" ht="12.95" customHeight="1" x14ac:dyDescent="0.2">
      <c r="E2668" s="5" t="s">
        <v>2610</v>
      </c>
      <c r="G2668" s="5" t="s">
        <v>1607</v>
      </c>
      <c r="H2668" s="9" t="s">
        <v>1608</v>
      </c>
      <c r="I2668" s="22">
        <v>0</v>
      </c>
      <c r="J2668" s="22">
        <v>0</v>
      </c>
      <c r="K2668" s="12" t="s">
        <v>2656</v>
      </c>
      <c r="T2668" s="12" t="s">
        <v>3345</v>
      </c>
    </row>
    <row r="2669" spans="5:20" ht="12.95" customHeight="1" x14ac:dyDescent="0.2">
      <c r="E2669" s="5" t="s">
        <v>2610</v>
      </c>
      <c r="G2669" s="5" t="s">
        <v>1610</v>
      </c>
      <c r="H2669" s="9" t="s">
        <v>1611</v>
      </c>
      <c r="I2669" s="22">
        <v>0</v>
      </c>
      <c r="J2669" s="22">
        <v>0</v>
      </c>
      <c r="K2669" s="12" t="s">
        <v>2657</v>
      </c>
      <c r="T2669" s="12" t="s">
        <v>3346</v>
      </c>
    </row>
    <row r="2670" spans="5:20" ht="12.95" customHeight="1" x14ac:dyDescent="0.2">
      <c r="E2670" s="5" t="s">
        <v>2610</v>
      </c>
      <c r="G2670" s="3" t="s">
        <v>1613</v>
      </c>
      <c r="H2670" s="10" t="s">
        <v>1614</v>
      </c>
      <c r="I2670" s="23">
        <f>SUM(I2667:I2669)</f>
        <v>0</v>
      </c>
      <c r="J2670" s="23">
        <f>SUM(J2667:J2669)</f>
        <v>0</v>
      </c>
      <c r="K2670" s="13" t="s">
        <v>2658</v>
      </c>
      <c r="T2670" s="12" t="s">
        <v>3347</v>
      </c>
    </row>
    <row r="2671" spans="5:20" ht="12.95" customHeight="1" x14ac:dyDescent="0.2">
      <c r="E2671" s="5" t="s">
        <v>2610</v>
      </c>
      <c r="G2671" s="3" t="s">
        <v>1616</v>
      </c>
      <c r="H2671" s="10" t="s">
        <v>1617</v>
      </c>
      <c r="I2671" s="23">
        <f>+I2665+I2670</f>
        <v>0</v>
      </c>
      <c r="J2671" s="23">
        <f>+J2665+J2670</f>
        <v>1058229</v>
      </c>
      <c r="K2671" s="13" t="s">
        <v>2659</v>
      </c>
      <c r="T2671" s="12" t="s">
        <v>3348</v>
      </c>
    </row>
    <row r="2672" spans="5:20" ht="12.95" customHeight="1" x14ac:dyDescent="0.2">
      <c r="E2672" s="5" t="s">
        <v>2610</v>
      </c>
      <c r="G2672" s="7" t="s">
        <v>1619</v>
      </c>
      <c r="H2672" s="8" t="s">
        <v>1620</v>
      </c>
      <c r="I2672" s="21"/>
      <c r="J2672" s="21"/>
      <c r="K2672" s="12" t="s">
        <v>2660</v>
      </c>
      <c r="T2672" s="12" t="s">
        <v>3349</v>
      </c>
    </row>
    <row r="2673" spans="5:20" ht="12.95" customHeight="1" x14ac:dyDescent="0.2">
      <c r="E2673" s="5" t="s">
        <v>2610</v>
      </c>
      <c r="G2673" s="3" t="s">
        <v>1622</v>
      </c>
      <c r="H2673" s="10" t="s">
        <v>1623</v>
      </c>
      <c r="I2673" s="23">
        <f>+I2646-(I2671*$I$1)</f>
        <v>0</v>
      </c>
      <c r="J2673" s="23">
        <f>+J2646-(J2671*$I$1)</f>
        <v>-906918</v>
      </c>
      <c r="K2673" s="13" t="s">
        <v>2661</v>
      </c>
      <c r="T2673" s="12" t="s">
        <v>3350</v>
      </c>
    </row>
    <row r="2674" spans="5:20" ht="12.95" customHeight="1" x14ac:dyDescent="0.2">
      <c r="E2674" s="5" t="s">
        <v>2610</v>
      </c>
      <c r="G2674" s="5" t="s">
        <v>1625</v>
      </c>
      <c r="H2674" s="9" t="s">
        <v>1626</v>
      </c>
      <c r="I2674" s="22">
        <v>0</v>
      </c>
      <c r="J2674" s="22">
        <v>0</v>
      </c>
      <c r="K2674" s="12" t="s">
        <v>2662</v>
      </c>
      <c r="T2674" s="12" t="s">
        <v>3351</v>
      </c>
    </row>
    <row r="2675" spans="5:20" ht="12.95" customHeight="1" x14ac:dyDescent="0.2">
      <c r="E2675" s="5" t="s">
        <v>2610</v>
      </c>
      <c r="G2675" s="3" t="s">
        <v>1628</v>
      </c>
      <c r="H2675" s="10" t="s">
        <v>1629</v>
      </c>
      <c r="I2675" s="23">
        <f>+I2673-(I2674*$I$1)</f>
        <v>0</v>
      </c>
      <c r="J2675" s="23">
        <f>+J2673-(J2674*$I$1)</f>
        <v>-906918</v>
      </c>
      <c r="K2675" s="13" t="s">
        <v>2663</v>
      </c>
      <c r="T2675" s="12" t="s">
        <v>3352</v>
      </c>
    </row>
    <row r="2676" spans="5:20" ht="12.95" customHeight="1" x14ac:dyDescent="0.2">
      <c r="E2676" s="5" t="s">
        <v>2610</v>
      </c>
      <c r="G2676" s="5" t="s">
        <v>1631</v>
      </c>
      <c r="H2676" s="9" t="s">
        <v>1632</v>
      </c>
      <c r="I2676" s="22">
        <v>0</v>
      </c>
      <c r="J2676" s="22">
        <v>0</v>
      </c>
      <c r="K2676" s="12" t="s">
        <v>2664</v>
      </c>
      <c r="T2676" s="12" t="s">
        <v>3353</v>
      </c>
    </row>
    <row r="2677" spans="5:20" ht="12.95" customHeight="1" x14ac:dyDescent="0.2">
      <c r="E2677" s="5" t="s">
        <v>2610</v>
      </c>
      <c r="G2677" s="5" t="s">
        <v>1634</v>
      </c>
      <c r="H2677" s="9" t="s">
        <v>1635</v>
      </c>
      <c r="I2677" s="22">
        <v>0</v>
      </c>
      <c r="J2677" s="22">
        <v>0</v>
      </c>
      <c r="K2677" s="12" t="s">
        <v>2665</v>
      </c>
      <c r="T2677" s="12" t="s">
        <v>3354</v>
      </c>
    </row>
    <row r="2678" spans="5:20" ht="12.95" customHeight="1" x14ac:dyDescent="0.2">
      <c r="E2678" s="5" t="s">
        <v>2610</v>
      </c>
      <c r="G2678" s="3" t="s">
        <v>1637</v>
      </c>
      <c r="H2678" s="10" t="s">
        <v>1638</v>
      </c>
      <c r="I2678" s="23">
        <f>SUM(I2675:I2677)</f>
        <v>0</v>
      </c>
      <c r="J2678" s="23">
        <f>SUM(J2675:J2677)</f>
        <v>-906918</v>
      </c>
      <c r="K2678" s="13" t="s">
        <v>2666</v>
      </c>
      <c r="T2678" s="12" t="s">
        <v>3355</v>
      </c>
    </row>
    <row r="2679" spans="5:20" ht="12.95" customHeight="1" x14ac:dyDescent="0.2">
      <c r="E2679" s="5" t="s">
        <v>2610</v>
      </c>
      <c r="G2679" s="7" t="s">
        <v>1640</v>
      </c>
      <c r="H2679" s="8" t="s">
        <v>1641</v>
      </c>
      <c r="I2679" s="21"/>
      <c r="J2679" s="21"/>
      <c r="K2679" s="12" t="s">
        <v>2667</v>
      </c>
      <c r="T2679" s="12" t="s">
        <v>3356</v>
      </c>
    </row>
    <row r="2680" spans="5:20" ht="12.95" customHeight="1" x14ac:dyDescent="0.2">
      <c r="E2680" s="5" t="s">
        <v>2610</v>
      </c>
      <c r="G2680" s="5" t="s">
        <v>1643</v>
      </c>
      <c r="H2680" s="9" t="s">
        <v>1644</v>
      </c>
      <c r="I2680" s="22">
        <v>0</v>
      </c>
      <c r="J2680" s="22">
        <v>0</v>
      </c>
      <c r="K2680" s="12" t="s">
        <v>2668</v>
      </c>
      <c r="T2680" s="12" t="s">
        <v>3357</v>
      </c>
    </row>
    <row r="2681" spans="5:20" ht="12.95" customHeight="1" x14ac:dyDescent="0.2">
      <c r="E2681" s="5" t="s">
        <v>2610</v>
      </c>
      <c r="G2681" s="5" t="s">
        <v>1646</v>
      </c>
      <c r="H2681" s="9" t="s">
        <v>1647</v>
      </c>
      <c r="I2681" s="22">
        <v>0</v>
      </c>
      <c r="J2681" s="22">
        <v>0</v>
      </c>
      <c r="K2681" s="12" t="s">
        <v>2669</v>
      </c>
      <c r="T2681" s="12" t="s">
        <v>3358</v>
      </c>
    </row>
    <row r="2682" spans="5:20" ht="12.95" customHeight="1" x14ac:dyDescent="0.2">
      <c r="E2682" s="5" t="s">
        <v>2610</v>
      </c>
      <c r="G2682" s="5" t="s">
        <v>1649</v>
      </c>
      <c r="H2682" s="9" t="s">
        <v>1650</v>
      </c>
      <c r="I2682" s="22">
        <v>0</v>
      </c>
      <c r="J2682" s="22">
        <v>0</v>
      </c>
      <c r="K2682" s="12" t="s">
        <v>2670</v>
      </c>
      <c r="T2682" s="12" t="s">
        <v>3359</v>
      </c>
    </row>
    <row r="2683" spans="5:20" ht="12.95" customHeight="1" x14ac:dyDescent="0.2">
      <c r="E2683" s="5" t="s">
        <v>2610</v>
      </c>
      <c r="G2683" s="5" t="s">
        <v>1652</v>
      </c>
      <c r="H2683" s="9" t="s">
        <v>1653</v>
      </c>
      <c r="I2683" s="22">
        <v>0</v>
      </c>
      <c r="J2683" s="22">
        <v>0</v>
      </c>
      <c r="K2683" s="12" t="s">
        <v>2671</v>
      </c>
      <c r="T2683" s="12" t="s">
        <v>3360</v>
      </c>
    </row>
    <row r="2684" spans="5:20" ht="12.95" customHeight="1" x14ac:dyDescent="0.2">
      <c r="E2684" s="5" t="s">
        <v>2610</v>
      </c>
      <c r="G2684" s="5" t="s">
        <v>1655</v>
      </c>
      <c r="H2684" s="9" t="s">
        <v>1656</v>
      </c>
      <c r="I2684" s="22">
        <v>0</v>
      </c>
      <c r="J2684" s="22">
        <v>0</v>
      </c>
      <c r="K2684" s="12" t="s">
        <v>2672</v>
      </c>
      <c r="T2684" s="12" t="s">
        <v>3361</v>
      </c>
    </row>
    <row r="2685" spans="5:20" ht="12.95" customHeight="1" x14ac:dyDescent="0.2">
      <c r="E2685" s="5" t="s">
        <v>2610</v>
      </c>
      <c r="G2685" s="5" t="s">
        <v>1658</v>
      </c>
      <c r="H2685" s="9" t="s">
        <v>1659</v>
      </c>
      <c r="I2685" s="22">
        <v>0</v>
      </c>
      <c r="J2685" s="22">
        <v>0</v>
      </c>
      <c r="K2685" s="12" t="s">
        <v>2673</v>
      </c>
      <c r="T2685" s="12" t="s">
        <v>3362</v>
      </c>
    </row>
    <row r="2686" spans="5:20" ht="12.95" customHeight="1" x14ac:dyDescent="0.2">
      <c r="E2686" s="5" t="s">
        <v>2610</v>
      </c>
      <c r="G2686" s="5" t="s">
        <v>1661</v>
      </c>
      <c r="H2686" s="9" t="s">
        <v>1662</v>
      </c>
      <c r="I2686" s="22">
        <v>0</v>
      </c>
      <c r="J2686" s="22">
        <v>0</v>
      </c>
      <c r="K2686" s="12" t="s">
        <v>2674</v>
      </c>
      <c r="T2686" s="12" t="s">
        <v>3363</v>
      </c>
    </row>
    <row r="2687" spans="5:20" ht="12.95" customHeight="1" x14ac:dyDescent="0.2">
      <c r="E2687" s="5" t="s">
        <v>2610</v>
      </c>
      <c r="G2687" s="5" t="s">
        <v>1664</v>
      </c>
      <c r="H2687" s="9" t="s">
        <v>1665</v>
      </c>
      <c r="I2687" s="22">
        <v>0</v>
      </c>
      <c r="J2687" s="22">
        <v>0</v>
      </c>
      <c r="K2687" s="12" t="s">
        <v>2675</v>
      </c>
      <c r="T2687" s="12" t="s">
        <v>3364</v>
      </c>
    </row>
    <row r="2688" spans="5:20" ht="12.95" customHeight="1" x14ac:dyDescent="0.2">
      <c r="E2688" s="5" t="s">
        <v>2610</v>
      </c>
      <c r="G2688" s="5" t="s">
        <v>1667</v>
      </c>
      <c r="H2688" s="9" t="s">
        <v>1668</v>
      </c>
      <c r="I2688" s="22">
        <v>0</v>
      </c>
      <c r="J2688" s="22">
        <v>0</v>
      </c>
      <c r="K2688" s="12" t="s">
        <v>2676</v>
      </c>
      <c r="T2688" s="12" t="s">
        <v>3365</v>
      </c>
    </row>
    <row r="2689" spans="4:20" ht="12.95" customHeight="1" x14ac:dyDescent="0.2">
      <c r="E2689" s="5" t="s">
        <v>2610</v>
      </c>
      <c r="G2689" s="3" t="s">
        <v>1670</v>
      </c>
      <c r="H2689" s="10" t="s">
        <v>1671</v>
      </c>
      <c r="I2689" s="23">
        <f>+I2678+SUM(I2680:I2688)</f>
        <v>0</v>
      </c>
      <c r="J2689" s="23">
        <f>+J2678+SUM(J2680:J2688)</f>
        <v>-906918</v>
      </c>
      <c r="K2689" s="13" t="s">
        <v>2677</v>
      </c>
      <c r="T2689" s="12" t="s">
        <v>3366</v>
      </c>
    </row>
    <row r="2690" spans="4:20" ht="12.95" customHeight="1" x14ac:dyDescent="0.2">
      <c r="D2690" s="5" t="s">
        <v>2678</v>
      </c>
      <c r="E2690" s="5" t="s">
        <v>2679</v>
      </c>
      <c r="F2690" s="18" t="s">
        <v>5660</v>
      </c>
      <c r="G2690" s="7" t="s">
        <v>4652</v>
      </c>
      <c r="H2690" s="8" t="s">
        <v>4653</v>
      </c>
      <c r="I2690" s="21"/>
      <c r="J2690" s="21"/>
      <c r="K2690" s="12" t="s">
        <v>2680</v>
      </c>
      <c r="T2690" s="12" t="s">
        <v>3367</v>
      </c>
    </row>
    <row r="2691" spans="4:20" ht="12.95" customHeight="1" x14ac:dyDescent="0.2">
      <c r="E2691" s="5" t="s">
        <v>2679</v>
      </c>
      <c r="G2691" s="5" t="s">
        <v>4655</v>
      </c>
      <c r="H2691" s="9" t="s">
        <v>4656</v>
      </c>
      <c r="I2691" s="22">
        <v>0</v>
      </c>
      <c r="J2691" s="22">
        <v>0</v>
      </c>
      <c r="K2691" s="12" t="s">
        <v>2681</v>
      </c>
      <c r="T2691" s="12" t="s">
        <v>3368</v>
      </c>
    </row>
    <row r="2692" spans="4:20" ht="12.95" customHeight="1" x14ac:dyDescent="0.2">
      <c r="E2692" s="5" t="s">
        <v>2679</v>
      </c>
      <c r="G2692" s="5" t="s">
        <v>4658</v>
      </c>
      <c r="H2692" s="9" t="s">
        <v>4659</v>
      </c>
      <c r="I2692" s="22">
        <v>0</v>
      </c>
      <c r="J2692" s="22">
        <v>0</v>
      </c>
      <c r="K2692" s="12" t="s">
        <v>2682</v>
      </c>
      <c r="T2692" s="12" t="s">
        <v>3369</v>
      </c>
    </row>
    <row r="2693" spans="4:20" ht="12.95" customHeight="1" x14ac:dyDescent="0.2">
      <c r="E2693" s="5" t="s">
        <v>2679</v>
      </c>
      <c r="G2693" s="5" t="s">
        <v>4661</v>
      </c>
      <c r="H2693" s="9" t="s">
        <v>4662</v>
      </c>
      <c r="I2693" s="22">
        <v>0</v>
      </c>
      <c r="J2693" s="22">
        <f>148309+945337</f>
        <v>1093646</v>
      </c>
      <c r="K2693" s="12" t="s">
        <v>2683</v>
      </c>
      <c r="T2693" s="12" t="s">
        <v>3370</v>
      </c>
    </row>
    <row r="2694" spans="4:20" ht="12.95" customHeight="1" x14ac:dyDescent="0.2">
      <c r="E2694" s="5" t="s">
        <v>2679</v>
      </c>
      <c r="G2694" s="5" t="s">
        <v>4664</v>
      </c>
      <c r="H2694" s="9" t="s">
        <v>4665</v>
      </c>
      <c r="I2694" s="22">
        <v>0</v>
      </c>
      <c r="J2694" s="22">
        <v>0</v>
      </c>
      <c r="K2694" s="12" t="s">
        <v>2684</v>
      </c>
      <c r="T2694" s="12" t="s">
        <v>3371</v>
      </c>
    </row>
    <row r="2695" spans="4:20" ht="12.95" customHeight="1" x14ac:dyDescent="0.2">
      <c r="E2695" s="5" t="s">
        <v>2679</v>
      </c>
      <c r="G2695" s="5" t="s">
        <v>4667</v>
      </c>
      <c r="H2695" s="9" t="s">
        <v>4668</v>
      </c>
      <c r="I2695" s="22">
        <v>0</v>
      </c>
      <c r="J2695" s="22">
        <v>0</v>
      </c>
      <c r="K2695" s="12" t="s">
        <v>2685</v>
      </c>
      <c r="T2695" s="12" t="s">
        <v>3372</v>
      </c>
    </row>
    <row r="2696" spans="4:20" ht="12.95" customHeight="1" x14ac:dyDescent="0.2">
      <c r="E2696" s="5" t="s">
        <v>2679</v>
      </c>
      <c r="G2696" s="5" t="s">
        <v>4670</v>
      </c>
      <c r="H2696" s="9" t="s">
        <v>4671</v>
      </c>
      <c r="I2696" s="22">
        <v>0</v>
      </c>
      <c r="J2696" s="22">
        <v>0</v>
      </c>
      <c r="K2696" s="12" t="s">
        <v>2686</v>
      </c>
      <c r="T2696" s="12" t="s">
        <v>3373</v>
      </c>
    </row>
    <row r="2697" spans="4:20" ht="12.95" customHeight="1" x14ac:dyDescent="0.2">
      <c r="E2697" s="5" t="s">
        <v>2679</v>
      </c>
      <c r="G2697" s="5" t="s">
        <v>4673</v>
      </c>
      <c r="H2697" s="9" t="s">
        <v>4674</v>
      </c>
      <c r="I2697" s="22">
        <v>0</v>
      </c>
      <c r="J2697" s="22">
        <v>0</v>
      </c>
      <c r="K2697" s="12" t="s">
        <v>2687</v>
      </c>
      <c r="T2697" s="12" t="s">
        <v>3374</v>
      </c>
    </row>
    <row r="2698" spans="4:20" ht="12.95" customHeight="1" x14ac:dyDescent="0.2">
      <c r="E2698" s="5" t="s">
        <v>2679</v>
      </c>
      <c r="G2698" s="5" t="s">
        <v>4676</v>
      </c>
      <c r="H2698" s="9" t="s">
        <v>4677</v>
      </c>
      <c r="I2698" s="22">
        <v>0</v>
      </c>
      <c r="J2698" s="22">
        <v>0</v>
      </c>
      <c r="K2698" s="12" t="s">
        <v>2688</v>
      </c>
      <c r="T2698" s="12" t="s">
        <v>3375</v>
      </c>
    </row>
    <row r="2699" spans="4:20" ht="12.95" customHeight="1" x14ac:dyDescent="0.2">
      <c r="E2699" s="5" t="s">
        <v>2679</v>
      </c>
      <c r="G2699" s="5" t="s">
        <v>4679</v>
      </c>
      <c r="H2699" s="9" t="s">
        <v>4680</v>
      </c>
      <c r="I2699" s="22">
        <v>0</v>
      </c>
      <c r="J2699" s="22">
        <v>0</v>
      </c>
      <c r="K2699" s="12" t="s">
        <v>2689</v>
      </c>
      <c r="T2699" s="12" t="s">
        <v>3376</v>
      </c>
    </row>
    <row r="2700" spans="4:20" ht="12.95" customHeight="1" x14ac:dyDescent="0.2">
      <c r="E2700" s="5" t="s">
        <v>2679</v>
      </c>
      <c r="G2700" s="5" t="s">
        <v>4682</v>
      </c>
      <c r="H2700" s="9" t="s">
        <v>4683</v>
      </c>
      <c r="I2700" s="22">
        <v>0</v>
      </c>
      <c r="J2700" s="22">
        <v>0</v>
      </c>
      <c r="K2700" s="12" t="s">
        <v>2690</v>
      </c>
      <c r="T2700" s="12" t="s">
        <v>3377</v>
      </c>
    </row>
    <row r="2701" spans="4:20" ht="12.95" customHeight="1" x14ac:dyDescent="0.2">
      <c r="E2701" s="5" t="s">
        <v>2679</v>
      </c>
      <c r="G2701" s="5" t="s">
        <v>4685</v>
      </c>
      <c r="H2701" s="9" t="s">
        <v>4686</v>
      </c>
      <c r="I2701" s="22">
        <v>0</v>
      </c>
      <c r="J2701" s="22">
        <v>0</v>
      </c>
      <c r="K2701" s="12" t="s">
        <v>2691</v>
      </c>
      <c r="T2701" s="12" t="s">
        <v>3378</v>
      </c>
    </row>
    <row r="2702" spans="4:20" ht="12.95" customHeight="1" x14ac:dyDescent="0.2">
      <c r="E2702" s="5" t="s">
        <v>2679</v>
      </c>
      <c r="G2702" s="5" t="s">
        <v>4688</v>
      </c>
      <c r="H2702" s="9" t="s">
        <v>4689</v>
      </c>
      <c r="I2702" s="22">
        <v>0</v>
      </c>
      <c r="J2702" s="22">
        <v>0</v>
      </c>
      <c r="K2702" s="12" t="s">
        <v>2692</v>
      </c>
      <c r="T2702" s="12" t="s">
        <v>3379</v>
      </c>
    </row>
    <row r="2703" spans="4:20" ht="12.95" customHeight="1" x14ac:dyDescent="0.2">
      <c r="E2703" s="5" t="s">
        <v>2679</v>
      </c>
      <c r="G2703" s="5" t="s">
        <v>4691</v>
      </c>
      <c r="H2703" s="9" t="s">
        <v>4692</v>
      </c>
      <c r="I2703" s="22">
        <v>0</v>
      </c>
      <c r="J2703" s="22">
        <v>2196</v>
      </c>
      <c r="K2703" s="12" t="s">
        <v>2693</v>
      </c>
      <c r="T2703" s="12" t="s">
        <v>3380</v>
      </c>
    </row>
    <row r="2704" spans="4:20" ht="12.95" customHeight="1" x14ac:dyDescent="0.2">
      <c r="E2704" s="5" t="s">
        <v>2679</v>
      </c>
      <c r="G2704" s="5" t="s">
        <v>4694</v>
      </c>
      <c r="H2704" s="9" t="s">
        <v>4695</v>
      </c>
      <c r="I2704" s="22">
        <v>0</v>
      </c>
      <c r="J2704" s="22">
        <v>0</v>
      </c>
      <c r="K2704" s="12" t="s">
        <v>2694</v>
      </c>
      <c r="T2704" s="12" t="s">
        <v>3381</v>
      </c>
    </row>
    <row r="2705" spans="5:20" ht="12.95" customHeight="1" x14ac:dyDescent="0.2">
      <c r="E2705" s="5" t="s">
        <v>2679</v>
      </c>
      <c r="G2705" s="3" t="s">
        <v>4697</v>
      </c>
      <c r="H2705" s="10" t="s">
        <v>4698</v>
      </c>
      <c r="I2705" s="23">
        <f>SUM(I2691:I2704)</f>
        <v>0</v>
      </c>
      <c r="J2705" s="23">
        <f>SUM(J2691:J2704)</f>
        <v>1095842</v>
      </c>
      <c r="K2705" s="13" t="s">
        <v>2695</v>
      </c>
      <c r="T2705" s="12" t="s">
        <v>3382</v>
      </c>
    </row>
    <row r="2706" spans="5:20" ht="12.95" customHeight="1" x14ac:dyDescent="0.2">
      <c r="E2706" s="5" t="s">
        <v>2679</v>
      </c>
      <c r="G2706" s="5" t="s">
        <v>4700</v>
      </c>
      <c r="H2706" s="9" t="s">
        <v>4701</v>
      </c>
      <c r="I2706" s="22">
        <v>0</v>
      </c>
      <c r="J2706" s="22">
        <v>0</v>
      </c>
      <c r="K2706" s="12" t="s">
        <v>2696</v>
      </c>
      <c r="T2706" s="12" t="s">
        <v>3383</v>
      </c>
    </row>
    <row r="2707" spans="5:20" ht="12.95" customHeight="1" x14ac:dyDescent="0.2">
      <c r="E2707" s="5" t="s">
        <v>2679</v>
      </c>
      <c r="G2707" s="3" t="s">
        <v>4703</v>
      </c>
      <c r="H2707" s="10" t="s">
        <v>4704</v>
      </c>
      <c r="I2707" s="23">
        <f>+I2705-(I2706*$I$1)</f>
        <v>0</v>
      </c>
      <c r="J2707" s="23">
        <f>+J2705-(J2706*$I$1)</f>
        <v>1095842</v>
      </c>
      <c r="K2707" s="13" t="s">
        <v>2697</v>
      </c>
      <c r="T2707" s="12" t="s">
        <v>3384</v>
      </c>
    </row>
    <row r="2708" spans="5:20" ht="12.95" customHeight="1" x14ac:dyDescent="0.2">
      <c r="E2708" s="5" t="s">
        <v>2679</v>
      </c>
      <c r="G2708" s="7" t="s">
        <v>4706</v>
      </c>
      <c r="H2708" s="8" t="s">
        <v>4707</v>
      </c>
      <c r="I2708" s="21"/>
      <c r="J2708" s="21"/>
      <c r="K2708" s="12" t="s">
        <v>2698</v>
      </c>
      <c r="T2708" s="12" t="s">
        <v>3385</v>
      </c>
    </row>
    <row r="2709" spans="5:20" ht="12.95" customHeight="1" x14ac:dyDescent="0.2">
      <c r="E2709" s="5" t="s">
        <v>2679</v>
      </c>
      <c r="G2709" s="5" t="s">
        <v>4709</v>
      </c>
      <c r="H2709" s="9" t="s">
        <v>4710</v>
      </c>
      <c r="I2709" s="22">
        <v>0</v>
      </c>
      <c r="J2709" s="22">
        <v>0</v>
      </c>
      <c r="K2709" s="12" t="s">
        <v>2699</v>
      </c>
      <c r="T2709" s="12" t="s">
        <v>3386</v>
      </c>
    </row>
    <row r="2710" spans="5:20" ht="12.95" customHeight="1" x14ac:dyDescent="0.2">
      <c r="E2710" s="5" t="s">
        <v>2679</v>
      </c>
      <c r="G2710" s="5" t="s">
        <v>4712</v>
      </c>
      <c r="H2710" s="9" t="s">
        <v>1533</v>
      </c>
      <c r="I2710" s="22">
        <v>0</v>
      </c>
      <c r="J2710" s="22">
        <v>0</v>
      </c>
      <c r="K2710" s="12" t="s">
        <v>2700</v>
      </c>
      <c r="T2710" s="12" t="s">
        <v>3387</v>
      </c>
    </row>
    <row r="2711" spans="5:20" ht="12.95" customHeight="1" x14ac:dyDescent="0.2">
      <c r="E2711" s="5" t="s">
        <v>2679</v>
      </c>
      <c r="G2711" s="5" t="s">
        <v>1535</v>
      </c>
      <c r="H2711" s="9" t="s">
        <v>1536</v>
      </c>
      <c r="I2711" s="22">
        <v>0</v>
      </c>
      <c r="J2711" s="22">
        <v>0</v>
      </c>
      <c r="K2711" s="12" t="s">
        <v>2701</v>
      </c>
      <c r="T2711" s="12" t="s">
        <v>3388</v>
      </c>
    </row>
    <row r="2712" spans="5:20" ht="12.95" customHeight="1" x14ac:dyDescent="0.2">
      <c r="E2712" s="5" t="s">
        <v>2679</v>
      </c>
      <c r="G2712" s="3" t="s">
        <v>1538</v>
      </c>
      <c r="H2712" s="10" t="s">
        <v>1539</v>
      </c>
      <c r="I2712" s="23">
        <f>SUM(I2709:I2711)</f>
        <v>0</v>
      </c>
      <c r="J2712" s="23">
        <f>SUM(J2709:J2711)</f>
        <v>0</v>
      </c>
      <c r="K2712" s="13" t="s">
        <v>2702</v>
      </c>
      <c r="T2712" s="12" t="s">
        <v>3389</v>
      </c>
    </row>
    <row r="2713" spans="5:20" ht="12.95" customHeight="1" x14ac:dyDescent="0.2">
      <c r="E2713" s="5" t="s">
        <v>2679</v>
      </c>
      <c r="G2713" s="3" t="s">
        <v>1541</v>
      </c>
      <c r="H2713" s="10" t="s">
        <v>1542</v>
      </c>
      <c r="I2713" s="23">
        <f>+I2707+I2712</f>
        <v>0</v>
      </c>
      <c r="J2713" s="23">
        <f>+J2707+J2712</f>
        <v>1095842</v>
      </c>
      <c r="K2713" s="13" t="s">
        <v>2703</v>
      </c>
      <c r="T2713" s="12" t="s">
        <v>3390</v>
      </c>
    </row>
    <row r="2714" spans="5:20" ht="12.95" customHeight="1" x14ac:dyDescent="0.2">
      <c r="E2714" s="5" t="s">
        <v>2679</v>
      </c>
      <c r="G2714" s="7" t="s">
        <v>1544</v>
      </c>
      <c r="H2714" s="8" t="s">
        <v>1545</v>
      </c>
      <c r="I2714" s="21"/>
      <c r="J2714" s="21"/>
      <c r="K2714" s="12" t="s">
        <v>2704</v>
      </c>
      <c r="T2714" s="12" t="s">
        <v>3391</v>
      </c>
    </row>
    <row r="2715" spans="5:20" ht="12.95" customHeight="1" x14ac:dyDescent="0.2">
      <c r="E2715" s="5" t="s">
        <v>2679</v>
      </c>
      <c r="G2715" s="5" t="s">
        <v>1547</v>
      </c>
      <c r="H2715" s="9" t="s">
        <v>1548</v>
      </c>
      <c r="I2715" s="22">
        <v>0</v>
      </c>
      <c r="J2715" s="22">
        <v>275983</v>
      </c>
      <c r="K2715" s="12" t="s">
        <v>2705</v>
      </c>
      <c r="T2715" s="12" t="s">
        <v>3392</v>
      </c>
    </row>
    <row r="2716" spans="5:20" ht="12.95" customHeight="1" x14ac:dyDescent="0.2">
      <c r="E2716" s="5" t="s">
        <v>2679</v>
      </c>
      <c r="G2716" s="5" t="s">
        <v>1550</v>
      </c>
      <c r="H2716" s="9" t="s">
        <v>1551</v>
      </c>
      <c r="I2716" s="22">
        <v>0</v>
      </c>
      <c r="J2716" s="22">
        <f>93679+84728</f>
        <v>178407</v>
      </c>
      <c r="K2716" s="12" t="s">
        <v>2706</v>
      </c>
      <c r="T2716" s="12" t="s">
        <v>3393</v>
      </c>
    </row>
    <row r="2717" spans="5:20" ht="12.95" customHeight="1" x14ac:dyDescent="0.2">
      <c r="E2717" s="5" t="s">
        <v>2679</v>
      </c>
      <c r="G2717" s="5" t="s">
        <v>1553</v>
      </c>
      <c r="H2717" s="9" t="s">
        <v>1554</v>
      </c>
      <c r="I2717" s="22">
        <v>0</v>
      </c>
      <c r="J2717" s="22">
        <v>0</v>
      </c>
      <c r="K2717" s="12" t="s">
        <v>2707</v>
      </c>
      <c r="T2717" s="12" t="s">
        <v>3394</v>
      </c>
    </row>
    <row r="2718" spans="5:20" ht="12.95" customHeight="1" x14ac:dyDescent="0.2">
      <c r="E2718" s="5" t="s">
        <v>2679</v>
      </c>
      <c r="G2718" s="5" t="s">
        <v>1556</v>
      </c>
      <c r="H2718" s="9" t="s">
        <v>1557</v>
      </c>
      <c r="I2718" s="22">
        <v>0</v>
      </c>
      <c r="J2718" s="22">
        <v>0</v>
      </c>
      <c r="K2718" s="12" t="s">
        <v>2708</v>
      </c>
      <c r="T2718" s="12" t="s">
        <v>3395</v>
      </c>
    </row>
    <row r="2719" spans="5:20" ht="12.95" customHeight="1" x14ac:dyDescent="0.2">
      <c r="E2719" s="5" t="s">
        <v>2679</v>
      </c>
      <c r="G2719" s="5" t="s">
        <v>1559</v>
      </c>
      <c r="H2719" s="9" t="s">
        <v>1560</v>
      </c>
      <c r="I2719" s="22">
        <v>0</v>
      </c>
      <c r="J2719" s="22">
        <v>0</v>
      </c>
      <c r="K2719" s="12" t="s">
        <v>2709</v>
      </c>
      <c r="T2719" s="12" t="s">
        <v>3396</v>
      </c>
    </row>
    <row r="2720" spans="5:20" ht="12.95" customHeight="1" x14ac:dyDescent="0.2">
      <c r="E2720" s="5" t="s">
        <v>2679</v>
      </c>
      <c r="G2720" s="5" t="s">
        <v>1562</v>
      </c>
      <c r="H2720" s="9" t="s">
        <v>1563</v>
      </c>
      <c r="I2720" s="22">
        <v>0</v>
      </c>
      <c r="J2720" s="22">
        <v>0</v>
      </c>
      <c r="K2720" s="12" t="s">
        <v>2710</v>
      </c>
      <c r="T2720" s="12" t="s">
        <v>3397</v>
      </c>
    </row>
    <row r="2721" spans="5:20" ht="12.95" customHeight="1" x14ac:dyDescent="0.2">
      <c r="E2721" s="5" t="s">
        <v>2679</v>
      </c>
      <c r="G2721" s="5" t="s">
        <v>1565</v>
      </c>
      <c r="H2721" s="9" t="s">
        <v>1566</v>
      </c>
      <c r="I2721" s="22">
        <v>0</v>
      </c>
      <c r="J2721" s="22">
        <v>0</v>
      </c>
      <c r="K2721" s="12" t="s">
        <v>2711</v>
      </c>
      <c r="T2721" s="12" t="s">
        <v>3398</v>
      </c>
    </row>
    <row r="2722" spans="5:20" ht="12.95" customHeight="1" x14ac:dyDescent="0.2">
      <c r="E2722" s="5" t="s">
        <v>2679</v>
      </c>
      <c r="G2722" s="5" t="s">
        <v>1568</v>
      </c>
      <c r="H2722" s="9" t="s">
        <v>1569</v>
      </c>
      <c r="I2722" s="22">
        <v>0</v>
      </c>
      <c r="J2722" s="22">
        <v>0</v>
      </c>
      <c r="K2722" s="12" t="s">
        <v>2712</v>
      </c>
      <c r="T2722" s="12" t="s">
        <v>3399</v>
      </c>
    </row>
    <row r="2723" spans="5:20" ht="12.95" customHeight="1" x14ac:dyDescent="0.2">
      <c r="E2723" s="5" t="s">
        <v>2679</v>
      </c>
      <c r="G2723" s="5" t="s">
        <v>1571</v>
      </c>
      <c r="H2723" s="9" t="s">
        <v>1572</v>
      </c>
      <c r="I2723" s="22">
        <v>0</v>
      </c>
      <c r="J2723" s="22">
        <v>0</v>
      </c>
      <c r="K2723" s="12" t="s">
        <v>2713</v>
      </c>
      <c r="T2723" s="12" t="s">
        <v>3400</v>
      </c>
    </row>
    <row r="2724" spans="5:20" ht="12.95" customHeight="1" x14ac:dyDescent="0.2">
      <c r="E2724" s="5" t="s">
        <v>2679</v>
      </c>
      <c r="G2724" s="5" t="s">
        <v>1574</v>
      </c>
      <c r="H2724" s="9" t="s">
        <v>1575</v>
      </c>
      <c r="I2724" s="22">
        <v>0</v>
      </c>
      <c r="J2724" s="22">
        <v>0</v>
      </c>
      <c r="K2724" s="12" t="s">
        <v>2714</v>
      </c>
      <c r="T2724" s="12" t="s">
        <v>3401</v>
      </c>
    </row>
    <row r="2725" spans="5:20" ht="12.95" customHeight="1" x14ac:dyDescent="0.2">
      <c r="E2725" s="5" t="s">
        <v>2679</v>
      </c>
      <c r="G2725" s="5" t="s">
        <v>1577</v>
      </c>
      <c r="H2725" s="9" t="s">
        <v>1578</v>
      </c>
      <c r="I2725" s="22">
        <v>0</v>
      </c>
      <c r="J2725" s="22">
        <v>0</v>
      </c>
      <c r="K2725" s="12" t="s">
        <v>2715</v>
      </c>
      <c r="T2725" s="12" t="s">
        <v>3402</v>
      </c>
    </row>
    <row r="2726" spans="5:20" ht="12.95" customHeight="1" x14ac:dyDescent="0.2">
      <c r="E2726" s="5" t="s">
        <v>2679</v>
      </c>
      <c r="G2726" s="5" t="s">
        <v>1580</v>
      </c>
      <c r="H2726" s="9" t="s">
        <v>1581</v>
      </c>
      <c r="I2726" s="22">
        <v>0</v>
      </c>
      <c r="J2726" s="22">
        <v>0</v>
      </c>
      <c r="K2726" s="12" t="s">
        <v>2716</v>
      </c>
      <c r="T2726" s="12" t="s">
        <v>3403</v>
      </c>
    </row>
    <row r="2727" spans="5:20" ht="12.95" customHeight="1" x14ac:dyDescent="0.2">
      <c r="E2727" s="5" t="s">
        <v>2679</v>
      </c>
      <c r="G2727" s="5" t="s">
        <v>1583</v>
      </c>
      <c r="H2727" s="9" t="s">
        <v>1584</v>
      </c>
      <c r="I2727" s="22">
        <v>0</v>
      </c>
      <c r="J2727" s="22">
        <v>0</v>
      </c>
      <c r="K2727" s="12" t="s">
        <v>2717</v>
      </c>
      <c r="T2727" s="12" t="s">
        <v>3404</v>
      </c>
    </row>
    <row r="2728" spans="5:20" ht="12.95" customHeight="1" x14ac:dyDescent="0.2">
      <c r="E2728" s="5" t="s">
        <v>2679</v>
      </c>
      <c r="G2728" s="5" t="s">
        <v>1586</v>
      </c>
      <c r="H2728" s="9" t="s">
        <v>1587</v>
      </c>
      <c r="I2728" s="22">
        <v>0</v>
      </c>
      <c r="J2728" s="22">
        <v>0</v>
      </c>
      <c r="K2728" s="12" t="s">
        <v>2718</v>
      </c>
      <c r="T2728" s="12" t="s">
        <v>3405</v>
      </c>
    </row>
    <row r="2729" spans="5:20" ht="12.95" customHeight="1" x14ac:dyDescent="0.2">
      <c r="E2729" s="5" t="s">
        <v>2679</v>
      </c>
      <c r="G2729" s="5" t="s">
        <v>1589</v>
      </c>
      <c r="H2729" s="9" t="s">
        <v>1590</v>
      </c>
      <c r="I2729" s="22">
        <v>0</v>
      </c>
      <c r="J2729" s="22">
        <v>0</v>
      </c>
      <c r="K2729" s="12" t="s">
        <v>2719</v>
      </c>
      <c r="T2729" s="12" t="s">
        <v>3406</v>
      </c>
    </row>
    <row r="2730" spans="5:20" ht="12.95" customHeight="1" x14ac:dyDescent="0.2">
      <c r="E2730" s="5" t="s">
        <v>2679</v>
      </c>
      <c r="G2730" s="5" t="s">
        <v>1592</v>
      </c>
      <c r="H2730" s="9" t="s">
        <v>1593</v>
      </c>
      <c r="I2730" s="22">
        <v>0</v>
      </c>
      <c r="J2730" s="22">
        <v>0</v>
      </c>
      <c r="K2730" s="12" t="s">
        <v>2720</v>
      </c>
      <c r="T2730" s="12" t="s">
        <v>3407</v>
      </c>
    </row>
    <row r="2731" spans="5:20" ht="12.95" customHeight="1" x14ac:dyDescent="0.2">
      <c r="E2731" s="5" t="s">
        <v>2679</v>
      </c>
      <c r="G2731" s="5" t="s">
        <v>1595</v>
      </c>
      <c r="H2731" s="9" t="s">
        <v>1596</v>
      </c>
      <c r="I2731" s="22">
        <v>0</v>
      </c>
      <c r="J2731" s="22">
        <v>0</v>
      </c>
      <c r="K2731" s="12" t="s">
        <v>2721</v>
      </c>
      <c r="T2731" s="12" t="s">
        <v>3408</v>
      </c>
    </row>
    <row r="2732" spans="5:20" ht="12.95" customHeight="1" x14ac:dyDescent="0.2">
      <c r="E2732" s="5" t="s">
        <v>2679</v>
      </c>
      <c r="G2732" s="3" t="s">
        <v>1598</v>
      </c>
      <c r="H2732" s="10" t="s">
        <v>1599</v>
      </c>
      <c r="I2732" s="23">
        <f>SUM(I2715:I2731)</f>
        <v>0</v>
      </c>
      <c r="J2732" s="23">
        <f>SUM(J2715:J2731)</f>
        <v>454390</v>
      </c>
      <c r="K2732" s="13" t="s">
        <v>2722</v>
      </c>
      <c r="T2732" s="12" t="s">
        <v>3409</v>
      </c>
    </row>
    <row r="2733" spans="5:20" ht="12.95" customHeight="1" x14ac:dyDescent="0.2">
      <c r="E2733" s="5" t="s">
        <v>2679</v>
      </c>
      <c r="G2733" s="7" t="s">
        <v>1601</v>
      </c>
      <c r="H2733" s="8" t="s">
        <v>1602</v>
      </c>
      <c r="I2733" s="21"/>
      <c r="J2733" s="21"/>
      <c r="K2733" s="12" t="s">
        <v>2723</v>
      </c>
      <c r="T2733" s="12" t="s">
        <v>3410</v>
      </c>
    </row>
    <row r="2734" spans="5:20" ht="12.95" customHeight="1" x14ac:dyDescent="0.2">
      <c r="E2734" s="5" t="s">
        <v>2679</v>
      </c>
      <c r="G2734" s="5" t="s">
        <v>1604</v>
      </c>
      <c r="H2734" s="9" t="s">
        <v>1605</v>
      </c>
      <c r="I2734" s="22">
        <v>0</v>
      </c>
      <c r="J2734" s="22">
        <v>0</v>
      </c>
      <c r="K2734" s="12" t="s">
        <v>2724</v>
      </c>
      <c r="T2734" s="12" t="s">
        <v>3411</v>
      </c>
    </row>
    <row r="2735" spans="5:20" ht="12.95" customHeight="1" x14ac:dyDescent="0.2">
      <c r="E2735" s="5" t="s">
        <v>2679</v>
      </c>
      <c r="G2735" s="5" t="s">
        <v>1607</v>
      </c>
      <c r="H2735" s="9" t="s">
        <v>1608</v>
      </c>
      <c r="I2735" s="22">
        <v>0</v>
      </c>
      <c r="J2735" s="22">
        <v>0</v>
      </c>
      <c r="K2735" s="12" t="s">
        <v>2725</v>
      </c>
      <c r="T2735" s="12" t="s">
        <v>3412</v>
      </c>
    </row>
    <row r="2736" spans="5:20" ht="12.95" customHeight="1" x14ac:dyDescent="0.2">
      <c r="E2736" s="5" t="s">
        <v>2679</v>
      </c>
      <c r="G2736" s="5" t="s">
        <v>1610</v>
      </c>
      <c r="H2736" s="9" t="s">
        <v>1611</v>
      </c>
      <c r="I2736" s="22">
        <v>0</v>
      </c>
      <c r="J2736" s="22">
        <v>0</v>
      </c>
      <c r="K2736" s="12" t="s">
        <v>2726</v>
      </c>
      <c r="T2736" s="12" t="s">
        <v>3413</v>
      </c>
    </row>
    <row r="2737" spans="5:20" ht="12.95" customHeight="1" x14ac:dyDescent="0.2">
      <c r="E2737" s="5" t="s">
        <v>2679</v>
      </c>
      <c r="G2737" s="3" t="s">
        <v>1613</v>
      </c>
      <c r="H2737" s="10" t="s">
        <v>1614</v>
      </c>
      <c r="I2737" s="23">
        <f>SUM(I2734:I2736)</f>
        <v>0</v>
      </c>
      <c r="J2737" s="23">
        <f>SUM(J2734:J2736)</f>
        <v>0</v>
      </c>
      <c r="K2737" s="13" t="s">
        <v>2727</v>
      </c>
      <c r="T2737" s="12" t="s">
        <v>3414</v>
      </c>
    </row>
    <row r="2738" spans="5:20" ht="12.95" customHeight="1" x14ac:dyDescent="0.2">
      <c r="E2738" s="5" t="s">
        <v>2679</v>
      </c>
      <c r="G2738" s="3" t="s">
        <v>1616</v>
      </c>
      <c r="H2738" s="10" t="s">
        <v>1617</v>
      </c>
      <c r="I2738" s="23">
        <f>+I2732+I2737</f>
        <v>0</v>
      </c>
      <c r="J2738" s="23">
        <f>+J2732+J2737</f>
        <v>454390</v>
      </c>
      <c r="K2738" s="13" t="s">
        <v>2728</v>
      </c>
      <c r="T2738" s="12" t="s">
        <v>3415</v>
      </c>
    </row>
    <row r="2739" spans="5:20" ht="12.95" customHeight="1" x14ac:dyDescent="0.2">
      <c r="E2739" s="5" t="s">
        <v>2679</v>
      </c>
      <c r="G2739" s="7" t="s">
        <v>1619</v>
      </c>
      <c r="H2739" s="8" t="s">
        <v>1620</v>
      </c>
      <c r="I2739" s="21"/>
      <c r="J2739" s="21"/>
      <c r="K2739" s="12" t="s">
        <v>2729</v>
      </c>
      <c r="T2739" s="12" t="s">
        <v>3416</v>
      </c>
    </row>
    <row r="2740" spans="5:20" ht="12.95" customHeight="1" x14ac:dyDescent="0.2">
      <c r="E2740" s="5" t="s">
        <v>2679</v>
      </c>
      <c r="G2740" s="3" t="s">
        <v>1622</v>
      </c>
      <c r="H2740" s="10" t="s">
        <v>1623</v>
      </c>
      <c r="I2740" s="23">
        <f>+I2713-(I2738*$I$1)</f>
        <v>0</v>
      </c>
      <c r="J2740" s="23">
        <f>+J2713-(J2738*$I$1)</f>
        <v>641452</v>
      </c>
      <c r="K2740" s="13" t="s">
        <v>2730</v>
      </c>
      <c r="T2740" s="12" t="s">
        <v>3417</v>
      </c>
    </row>
    <row r="2741" spans="5:20" ht="12.95" customHeight="1" x14ac:dyDescent="0.2">
      <c r="E2741" s="5" t="s">
        <v>2679</v>
      </c>
      <c r="G2741" s="5" t="s">
        <v>1625</v>
      </c>
      <c r="H2741" s="9" t="s">
        <v>1626</v>
      </c>
      <c r="I2741" s="22">
        <v>0</v>
      </c>
      <c r="J2741" s="22">
        <v>0</v>
      </c>
      <c r="K2741" s="12" t="s">
        <v>2731</v>
      </c>
      <c r="T2741" s="12" t="s">
        <v>3418</v>
      </c>
    </row>
    <row r="2742" spans="5:20" ht="12.95" customHeight="1" x14ac:dyDescent="0.2">
      <c r="E2742" s="5" t="s">
        <v>2679</v>
      </c>
      <c r="G2742" s="3" t="s">
        <v>1628</v>
      </c>
      <c r="H2742" s="10" t="s">
        <v>1629</v>
      </c>
      <c r="I2742" s="23">
        <f>+I2740-(I2741*$I$1)</f>
        <v>0</v>
      </c>
      <c r="J2742" s="23">
        <f>+J2740-(J2741*$I$1)</f>
        <v>641452</v>
      </c>
      <c r="K2742" s="13" t="s">
        <v>2732</v>
      </c>
      <c r="T2742" s="12" t="s">
        <v>3419</v>
      </c>
    </row>
    <row r="2743" spans="5:20" ht="12.95" customHeight="1" x14ac:dyDescent="0.2">
      <c r="E2743" s="5" t="s">
        <v>2679</v>
      </c>
      <c r="G2743" s="5" t="s">
        <v>1631</v>
      </c>
      <c r="H2743" s="9" t="s">
        <v>1632</v>
      </c>
      <c r="I2743" s="22">
        <v>0</v>
      </c>
      <c r="J2743" s="22">
        <v>0</v>
      </c>
      <c r="K2743" s="12" t="s">
        <v>2733</v>
      </c>
      <c r="T2743" s="12" t="s">
        <v>3420</v>
      </c>
    </row>
    <row r="2744" spans="5:20" ht="12.95" customHeight="1" x14ac:dyDescent="0.2">
      <c r="E2744" s="5" t="s">
        <v>2679</v>
      </c>
      <c r="G2744" s="5" t="s">
        <v>1634</v>
      </c>
      <c r="H2744" s="9" t="s">
        <v>1635</v>
      </c>
      <c r="I2744" s="22">
        <v>0</v>
      </c>
      <c r="J2744" s="22">
        <v>0</v>
      </c>
      <c r="K2744" s="12" t="s">
        <v>2734</v>
      </c>
      <c r="T2744" s="12" t="s">
        <v>3421</v>
      </c>
    </row>
    <row r="2745" spans="5:20" ht="12.95" customHeight="1" x14ac:dyDescent="0.2">
      <c r="E2745" s="5" t="s">
        <v>2679</v>
      </c>
      <c r="G2745" s="3" t="s">
        <v>1637</v>
      </c>
      <c r="H2745" s="10" t="s">
        <v>1638</v>
      </c>
      <c r="I2745" s="23">
        <f>SUM(I2742:I2744)</f>
        <v>0</v>
      </c>
      <c r="J2745" s="23">
        <f>SUM(J2742:J2744)</f>
        <v>641452</v>
      </c>
      <c r="K2745" s="13" t="s">
        <v>2735</v>
      </c>
      <c r="T2745" s="12" t="s">
        <v>3422</v>
      </c>
    </row>
    <row r="2746" spans="5:20" ht="12.95" customHeight="1" x14ac:dyDescent="0.2">
      <c r="E2746" s="5" t="s">
        <v>2679</v>
      </c>
      <c r="G2746" s="7" t="s">
        <v>1640</v>
      </c>
      <c r="H2746" s="8" t="s">
        <v>1641</v>
      </c>
      <c r="I2746" s="21"/>
      <c r="J2746" s="21"/>
      <c r="K2746" s="12" t="s">
        <v>2736</v>
      </c>
      <c r="T2746" s="12" t="s">
        <v>3423</v>
      </c>
    </row>
    <row r="2747" spans="5:20" ht="12.95" customHeight="1" x14ac:dyDescent="0.2">
      <c r="E2747" s="5" t="s">
        <v>2679</v>
      </c>
      <c r="G2747" s="5" t="s">
        <v>1643</v>
      </c>
      <c r="H2747" s="9" t="s">
        <v>1644</v>
      </c>
      <c r="I2747" s="22">
        <v>0</v>
      </c>
      <c r="J2747" s="22">
        <v>0</v>
      </c>
      <c r="K2747" s="12" t="s">
        <v>2737</v>
      </c>
      <c r="T2747" s="12" t="s">
        <v>3424</v>
      </c>
    </row>
    <row r="2748" spans="5:20" ht="12.95" customHeight="1" x14ac:dyDescent="0.2">
      <c r="E2748" s="5" t="s">
        <v>2679</v>
      </c>
      <c r="G2748" s="5" t="s">
        <v>1646</v>
      </c>
      <c r="H2748" s="9" t="s">
        <v>1647</v>
      </c>
      <c r="I2748" s="22">
        <v>0</v>
      </c>
      <c r="J2748" s="22">
        <v>0</v>
      </c>
      <c r="K2748" s="12" t="s">
        <v>2738</v>
      </c>
      <c r="T2748" s="12" t="s">
        <v>3425</v>
      </c>
    </row>
    <row r="2749" spans="5:20" ht="12.95" customHeight="1" x14ac:dyDescent="0.2">
      <c r="E2749" s="5" t="s">
        <v>2679</v>
      </c>
      <c r="G2749" s="5" t="s">
        <v>1649</v>
      </c>
      <c r="H2749" s="9" t="s">
        <v>1650</v>
      </c>
      <c r="I2749" s="22">
        <v>0</v>
      </c>
      <c r="J2749" s="22">
        <v>0</v>
      </c>
      <c r="K2749" s="12" t="s">
        <v>2739</v>
      </c>
      <c r="T2749" s="12" t="s">
        <v>3426</v>
      </c>
    </row>
    <row r="2750" spans="5:20" ht="12.95" customHeight="1" x14ac:dyDescent="0.2">
      <c r="E2750" s="5" t="s">
        <v>2679</v>
      </c>
      <c r="G2750" s="5" t="s">
        <v>1652</v>
      </c>
      <c r="H2750" s="9" t="s">
        <v>1653</v>
      </c>
      <c r="I2750" s="22">
        <v>0</v>
      </c>
      <c r="J2750" s="22">
        <v>0</v>
      </c>
      <c r="K2750" s="12" t="s">
        <v>2740</v>
      </c>
      <c r="T2750" s="12" t="s">
        <v>3427</v>
      </c>
    </row>
    <row r="2751" spans="5:20" ht="12.95" customHeight="1" x14ac:dyDescent="0.2">
      <c r="E2751" s="5" t="s">
        <v>2679</v>
      </c>
      <c r="G2751" s="5" t="s">
        <v>1655</v>
      </c>
      <c r="H2751" s="9" t="s">
        <v>1656</v>
      </c>
      <c r="I2751" s="22">
        <v>0</v>
      </c>
      <c r="J2751" s="22">
        <v>0</v>
      </c>
      <c r="K2751" s="12" t="s">
        <v>2741</v>
      </c>
      <c r="T2751" s="12" t="s">
        <v>3428</v>
      </c>
    </row>
    <row r="2752" spans="5:20" ht="12.95" customHeight="1" x14ac:dyDescent="0.2">
      <c r="E2752" s="5" t="s">
        <v>2679</v>
      </c>
      <c r="G2752" s="5" t="s">
        <v>1658</v>
      </c>
      <c r="H2752" s="9" t="s">
        <v>1659</v>
      </c>
      <c r="I2752" s="22">
        <v>0</v>
      </c>
      <c r="J2752" s="22">
        <v>0</v>
      </c>
      <c r="K2752" s="12" t="s">
        <v>2742</v>
      </c>
      <c r="T2752" s="12" t="s">
        <v>3429</v>
      </c>
    </row>
    <row r="2753" spans="4:20" ht="12.95" customHeight="1" x14ac:dyDescent="0.2">
      <c r="E2753" s="5" t="s">
        <v>2679</v>
      </c>
      <c r="G2753" s="5" t="s">
        <v>1661</v>
      </c>
      <c r="H2753" s="9" t="s">
        <v>1662</v>
      </c>
      <c r="I2753" s="22">
        <v>0</v>
      </c>
      <c r="J2753" s="22">
        <v>0</v>
      </c>
      <c r="K2753" s="12" t="s">
        <v>2743</v>
      </c>
      <c r="T2753" s="12" t="s">
        <v>3430</v>
      </c>
    </row>
    <row r="2754" spans="4:20" ht="12.95" customHeight="1" x14ac:dyDescent="0.2">
      <c r="E2754" s="5" t="s">
        <v>2679</v>
      </c>
      <c r="G2754" s="5" t="s">
        <v>1664</v>
      </c>
      <c r="H2754" s="9" t="s">
        <v>1665</v>
      </c>
      <c r="I2754" s="22">
        <v>0</v>
      </c>
      <c r="J2754" s="22">
        <v>0</v>
      </c>
      <c r="K2754" s="12" t="s">
        <v>2744</v>
      </c>
      <c r="T2754" s="12" t="s">
        <v>3431</v>
      </c>
    </row>
    <row r="2755" spans="4:20" ht="12.95" customHeight="1" x14ac:dyDescent="0.2">
      <c r="E2755" s="5" t="s">
        <v>2679</v>
      </c>
      <c r="G2755" s="5" t="s">
        <v>1667</v>
      </c>
      <c r="H2755" s="9" t="s">
        <v>1668</v>
      </c>
      <c r="I2755" s="22">
        <v>0</v>
      </c>
      <c r="J2755" s="22">
        <v>0</v>
      </c>
      <c r="K2755" s="12" t="s">
        <v>2745</v>
      </c>
      <c r="T2755" s="12" t="s">
        <v>3432</v>
      </c>
    </row>
    <row r="2756" spans="4:20" ht="12.95" customHeight="1" x14ac:dyDescent="0.2">
      <c r="E2756" s="5" t="s">
        <v>2679</v>
      </c>
      <c r="G2756" s="3" t="s">
        <v>1670</v>
      </c>
      <c r="H2756" s="10" t="s">
        <v>1671</v>
      </c>
      <c r="I2756" s="23">
        <f>+I2745+SUM(I2747:I2755)</f>
        <v>0</v>
      </c>
      <c r="J2756" s="23">
        <f>+J2745+SUM(J2747:J2755)</f>
        <v>641452</v>
      </c>
      <c r="K2756" s="13" t="s">
        <v>2746</v>
      </c>
      <c r="T2756" s="12" t="s">
        <v>3433</v>
      </c>
    </row>
    <row r="2757" spans="4:20" ht="12.95" customHeight="1" x14ac:dyDescent="0.2">
      <c r="D2757" s="5" t="s">
        <v>2747</v>
      </c>
      <c r="E2757" s="5" t="s">
        <v>2748</v>
      </c>
      <c r="F2757" s="18"/>
      <c r="G2757" s="7" t="s">
        <v>4652</v>
      </c>
      <c r="H2757" s="8" t="s">
        <v>4653</v>
      </c>
      <c r="I2757" s="21"/>
      <c r="J2757" s="21"/>
      <c r="K2757" s="12" t="s">
        <v>2749</v>
      </c>
      <c r="T2757" s="12" t="s">
        <v>3434</v>
      </c>
    </row>
    <row r="2758" spans="4:20" ht="12.95" customHeight="1" x14ac:dyDescent="0.2">
      <c r="E2758" s="5" t="s">
        <v>2748</v>
      </c>
      <c r="G2758" s="5" t="s">
        <v>4655</v>
      </c>
      <c r="H2758" s="9" t="s">
        <v>4656</v>
      </c>
      <c r="I2758" s="22">
        <v>0</v>
      </c>
      <c r="J2758" s="22">
        <v>0</v>
      </c>
      <c r="K2758" s="12" t="s">
        <v>2750</v>
      </c>
      <c r="T2758" s="12" t="s">
        <v>3435</v>
      </c>
    </row>
    <row r="2759" spans="4:20" ht="12.95" customHeight="1" x14ac:dyDescent="0.2">
      <c r="E2759" s="5" t="s">
        <v>2748</v>
      </c>
      <c r="G2759" s="5" t="s">
        <v>4658</v>
      </c>
      <c r="H2759" s="9" t="s">
        <v>4659</v>
      </c>
      <c r="I2759" s="22">
        <v>0</v>
      </c>
      <c r="J2759" s="22">
        <v>0</v>
      </c>
      <c r="K2759" s="12" t="s">
        <v>2751</v>
      </c>
      <c r="T2759" s="12" t="s">
        <v>3436</v>
      </c>
    </row>
    <row r="2760" spans="4:20" ht="12.95" customHeight="1" x14ac:dyDescent="0.2">
      <c r="E2760" s="5" t="s">
        <v>2748</v>
      </c>
      <c r="G2760" s="5" t="s">
        <v>4661</v>
      </c>
      <c r="H2760" s="9" t="s">
        <v>4662</v>
      </c>
      <c r="I2760" s="22">
        <v>0</v>
      </c>
      <c r="J2760" s="22">
        <v>0</v>
      </c>
      <c r="K2760" s="12" t="s">
        <v>2752</v>
      </c>
      <c r="T2760" s="12" t="s">
        <v>3437</v>
      </c>
    </row>
    <row r="2761" spans="4:20" ht="12.95" customHeight="1" x14ac:dyDescent="0.2">
      <c r="E2761" s="5" t="s">
        <v>2748</v>
      </c>
      <c r="G2761" s="5" t="s">
        <v>4664</v>
      </c>
      <c r="H2761" s="9" t="s">
        <v>4665</v>
      </c>
      <c r="I2761" s="22">
        <v>0</v>
      </c>
      <c r="J2761" s="22">
        <v>0</v>
      </c>
      <c r="K2761" s="12" t="s">
        <v>2753</v>
      </c>
      <c r="T2761" s="12" t="s">
        <v>3438</v>
      </c>
    </row>
    <row r="2762" spans="4:20" ht="12.95" customHeight="1" x14ac:dyDescent="0.2">
      <c r="E2762" s="5" t="s">
        <v>2748</v>
      </c>
      <c r="G2762" s="5" t="s">
        <v>4667</v>
      </c>
      <c r="H2762" s="9" t="s">
        <v>4668</v>
      </c>
      <c r="I2762" s="22">
        <v>0</v>
      </c>
      <c r="J2762" s="22">
        <v>0</v>
      </c>
      <c r="K2762" s="12" t="s">
        <v>2754</v>
      </c>
      <c r="T2762" s="12" t="s">
        <v>3439</v>
      </c>
    </row>
    <row r="2763" spans="4:20" ht="12.95" customHeight="1" x14ac:dyDescent="0.2">
      <c r="E2763" s="5" t="s">
        <v>2748</v>
      </c>
      <c r="G2763" s="5" t="s">
        <v>4670</v>
      </c>
      <c r="H2763" s="9" t="s">
        <v>4671</v>
      </c>
      <c r="I2763" s="22">
        <v>0</v>
      </c>
      <c r="J2763" s="22">
        <v>0</v>
      </c>
      <c r="K2763" s="12" t="s">
        <v>2755</v>
      </c>
      <c r="T2763" s="12" t="s">
        <v>3440</v>
      </c>
    </row>
    <row r="2764" spans="4:20" ht="12.95" customHeight="1" x14ac:dyDescent="0.2">
      <c r="E2764" s="5" t="s">
        <v>2748</v>
      </c>
      <c r="G2764" s="5" t="s">
        <v>4673</v>
      </c>
      <c r="H2764" s="9" t="s">
        <v>4674</v>
      </c>
      <c r="I2764" s="22">
        <v>0</v>
      </c>
      <c r="J2764" s="22">
        <v>0</v>
      </c>
      <c r="K2764" s="12" t="s">
        <v>2756</v>
      </c>
      <c r="T2764" s="12" t="s">
        <v>3441</v>
      </c>
    </row>
    <row r="2765" spans="4:20" ht="12.95" customHeight="1" x14ac:dyDescent="0.2">
      <c r="E2765" s="5" t="s">
        <v>2748</v>
      </c>
      <c r="G2765" s="5" t="s">
        <v>4676</v>
      </c>
      <c r="H2765" s="9" t="s">
        <v>4677</v>
      </c>
      <c r="I2765" s="22">
        <v>0</v>
      </c>
      <c r="J2765" s="22">
        <v>0</v>
      </c>
      <c r="K2765" s="12" t="s">
        <v>2757</v>
      </c>
      <c r="T2765" s="12" t="s">
        <v>3442</v>
      </c>
    </row>
    <row r="2766" spans="4:20" ht="12.95" customHeight="1" x14ac:dyDescent="0.2">
      <c r="E2766" s="5" t="s">
        <v>2748</v>
      </c>
      <c r="G2766" s="5" t="s">
        <v>4679</v>
      </c>
      <c r="H2766" s="9" t="s">
        <v>4680</v>
      </c>
      <c r="I2766" s="22">
        <v>0</v>
      </c>
      <c r="J2766" s="22">
        <v>0</v>
      </c>
      <c r="K2766" s="12" t="s">
        <v>2758</v>
      </c>
      <c r="T2766" s="12" t="s">
        <v>3443</v>
      </c>
    </row>
    <row r="2767" spans="4:20" ht="12.95" customHeight="1" x14ac:dyDescent="0.2">
      <c r="E2767" s="5" t="s">
        <v>2748</v>
      </c>
      <c r="G2767" s="5" t="s">
        <v>4682</v>
      </c>
      <c r="H2767" s="9" t="s">
        <v>4683</v>
      </c>
      <c r="I2767" s="22">
        <v>0</v>
      </c>
      <c r="J2767" s="22">
        <v>0</v>
      </c>
      <c r="K2767" s="12" t="s">
        <v>2759</v>
      </c>
      <c r="T2767" s="12" t="s">
        <v>3444</v>
      </c>
    </row>
    <row r="2768" spans="4:20" ht="12.95" customHeight="1" x14ac:dyDescent="0.2">
      <c r="E2768" s="5" t="s">
        <v>2748</v>
      </c>
      <c r="G2768" s="5" t="s">
        <v>4685</v>
      </c>
      <c r="H2768" s="9" t="s">
        <v>4686</v>
      </c>
      <c r="I2768" s="22">
        <v>0</v>
      </c>
      <c r="J2768" s="22">
        <v>0</v>
      </c>
      <c r="K2768" s="12" t="s">
        <v>2760</v>
      </c>
      <c r="T2768" s="12" t="s">
        <v>3445</v>
      </c>
    </row>
    <row r="2769" spans="5:20" ht="12.95" customHeight="1" x14ac:dyDescent="0.2">
      <c r="E2769" s="5" t="s">
        <v>2748</v>
      </c>
      <c r="G2769" s="5" t="s">
        <v>4688</v>
      </c>
      <c r="H2769" s="9" t="s">
        <v>4689</v>
      </c>
      <c r="I2769" s="22">
        <v>0</v>
      </c>
      <c r="J2769" s="22">
        <v>0</v>
      </c>
      <c r="K2769" s="12" t="s">
        <v>2761</v>
      </c>
      <c r="T2769" s="12" t="s">
        <v>3446</v>
      </c>
    </row>
    <row r="2770" spans="5:20" ht="12.95" customHeight="1" x14ac:dyDescent="0.2">
      <c r="E2770" s="5" t="s">
        <v>2748</v>
      </c>
      <c r="G2770" s="5" t="s">
        <v>4691</v>
      </c>
      <c r="H2770" s="9" t="s">
        <v>4692</v>
      </c>
      <c r="I2770" s="22">
        <v>0</v>
      </c>
      <c r="J2770" s="22">
        <v>0</v>
      </c>
      <c r="K2770" s="12" t="s">
        <v>2762</v>
      </c>
      <c r="T2770" s="12" t="s">
        <v>3447</v>
      </c>
    </row>
    <row r="2771" spans="5:20" ht="12.95" customHeight="1" x14ac:dyDescent="0.2">
      <c r="E2771" s="5" t="s">
        <v>2748</v>
      </c>
      <c r="G2771" s="5" t="s">
        <v>4694</v>
      </c>
      <c r="H2771" s="9" t="s">
        <v>4695</v>
      </c>
      <c r="I2771" s="22">
        <v>0</v>
      </c>
      <c r="J2771" s="22">
        <v>0</v>
      </c>
      <c r="K2771" s="12" t="s">
        <v>2763</v>
      </c>
      <c r="T2771" s="12" t="s">
        <v>3448</v>
      </c>
    </row>
    <row r="2772" spans="5:20" ht="12.95" customHeight="1" x14ac:dyDescent="0.2">
      <c r="E2772" s="5" t="s">
        <v>2748</v>
      </c>
      <c r="G2772" s="3" t="s">
        <v>4697</v>
      </c>
      <c r="H2772" s="10" t="s">
        <v>4698</v>
      </c>
      <c r="I2772" s="23">
        <f>SUM(I2758:I2771)</f>
        <v>0</v>
      </c>
      <c r="J2772" s="23">
        <f>SUM(J2758:J2771)</f>
        <v>0</v>
      </c>
      <c r="K2772" s="13" t="s">
        <v>2764</v>
      </c>
      <c r="T2772" s="12" t="s">
        <v>3449</v>
      </c>
    </row>
    <row r="2773" spans="5:20" ht="12.95" customHeight="1" x14ac:dyDescent="0.2">
      <c r="E2773" s="5" t="s">
        <v>2748</v>
      </c>
      <c r="G2773" s="5" t="s">
        <v>4700</v>
      </c>
      <c r="H2773" s="9" t="s">
        <v>4701</v>
      </c>
      <c r="I2773" s="22">
        <v>0</v>
      </c>
      <c r="J2773" s="22">
        <v>0</v>
      </c>
      <c r="K2773" s="12" t="s">
        <v>2765</v>
      </c>
      <c r="T2773" s="12" t="s">
        <v>3450</v>
      </c>
    </row>
    <row r="2774" spans="5:20" ht="12.95" customHeight="1" x14ac:dyDescent="0.2">
      <c r="E2774" s="5" t="s">
        <v>2748</v>
      </c>
      <c r="G2774" s="3" t="s">
        <v>4703</v>
      </c>
      <c r="H2774" s="10" t="s">
        <v>4704</v>
      </c>
      <c r="I2774" s="23">
        <f>+I2772-(I2773*$I$1)</f>
        <v>0</v>
      </c>
      <c r="J2774" s="23">
        <f>+J2772-(J2773*$I$1)</f>
        <v>0</v>
      </c>
      <c r="K2774" s="13" t="s">
        <v>2766</v>
      </c>
      <c r="T2774" s="12" t="s">
        <v>3451</v>
      </c>
    </row>
    <row r="2775" spans="5:20" ht="12.95" customHeight="1" x14ac:dyDescent="0.2">
      <c r="E2775" s="5" t="s">
        <v>2748</v>
      </c>
      <c r="G2775" s="7" t="s">
        <v>4706</v>
      </c>
      <c r="H2775" s="8" t="s">
        <v>4707</v>
      </c>
      <c r="I2775" s="21"/>
      <c r="J2775" s="21"/>
      <c r="K2775" s="12" t="s">
        <v>2767</v>
      </c>
      <c r="T2775" s="12" t="s">
        <v>3452</v>
      </c>
    </row>
    <row r="2776" spans="5:20" ht="12.95" customHeight="1" x14ac:dyDescent="0.2">
      <c r="E2776" s="5" t="s">
        <v>2748</v>
      </c>
      <c r="G2776" s="5" t="s">
        <v>4709</v>
      </c>
      <c r="H2776" s="9" t="s">
        <v>4710</v>
      </c>
      <c r="I2776" s="22">
        <v>0</v>
      </c>
      <c r="J2776" s="22">
        <v>0</v>
      </c>
      <c r="K2776" s="12" t="s">
        <v>2768</v>
      </c>
      <c r="T2776" s="12" t="s">
        <v>3453</v>
      </c>
    </row>
    <row r="2777" spans="5:20" ht="12.95" customHeight="1" x14ac:dyDescent="0.2">
      <c r="E2777" s="5" t="s">
        <v>2748</v>
      </c>
      <c r="G2777" s="5" t="s">
        <v>4712</v>
      </c>
      <c r="H2777" s="9" t="s">
        <v>1533</v>
      </c>
      <c r="I2777" s="22">
        <v>0</v>
      </c>
      <c r="J2777" s="22">
        <v>0</v>
      </c>
      <c r="K2777" s="12" t="s">
        <v>2769</v>
      </c>
      <c r="T2777" s="12" t="s">
        <v>3454</v>
      </c>
    </row>
    <row r="2778" spans="5:20" ht="12.95" customHeight="1" x14ac:dyDescent="0.2">
      <c r="E2778" s="5" t="s">
        <v>2748</v>
      </c>
      <c r="G2778" s="5" t="s">
        <v>1535</v>
      </c>
      <c r="H2778" s="9" t="s">
        <v>1536</v>
      </c>
      <c r="I2778" s="22">
        <v>0</v>
      </c>
      <c r="J2778" s="22">
        <v>0</v>
      </c>
      <c r="K2778" s="12" t="s">
        <v>2770</v>
      </c>
      <c r="T2778" s="12" t="s">
        <v>3455</v>
      </c>
    </row>
    <row r="2779" spans="5:20" ht="12.95" customHeight="1" x14ac:dyDescent="0.2">
      <c r="E2779" s="5" t="s">
        <v>2748</v>
      </c>
      <c r="G2779" s="3" t="s">
        <v>1538</v>
      </c>
      <c r="H2779" s="10" t="s">
        <v>1539</v>
      </c>
      <c r="I2779" s="23">
        <f>SUM(I2776:I2778)</f>
        <v>0</v>
      </c>
      <c r="J2779" s="23">
        <f>SUM(J2776:J2778)</f>
        <v>0</v>
      </c>
      <c r="K2779" s="13" t="s">
        <v>2771</v>
      </c>
      <c r="T2779" s="12" t="s">
        <v>3456</v>
      </c>
    </row>
    <row r="2780" spans="5:20" ht="12.95" customHeight="1" x14ac:dyDescent="0.2">
      <c r="E2780" s="5" t="s">
        <v>2748</v>
      </c>
      <c r="G2780" s="3" t="s">
        <v>1541</v>
      </c>
      <c r="H2780" s="10" t="s">
        <v>1542</v>
      </c>
      <c r="I2780" s="23">
        <f>+I2774+I2779</f>
        <v>0</v>
      </c>
      <c r="J2780" s="23">
        <f>+J2774+J2779</f>
        <v>0</v>
      </c>
      <c r="K2780" s="13" t="s">
        <v>2772</v>
      </c>
      <c r="T2780" s="12" t="s">
        <v>3457</v>
      </c>
    </row>
    <row r="2781" spans="5:20" ht="12.95" customHeight="1" x14ac:dyDescent="0.2">
      <c r="E2781" s="5" t="s">
        <v>2748</v>
      </c>
      <c r="G2781" s="7" t="s">
        <v>1544</v>
      </c>
      <c r="H2781" s="8" t="s">
        <v>1545</v>
      </c>
      <c r="I2781" s="21"/>
      <c r="J2781" s="21"/>
      <c r="K2781" s="12" t="s">
        <v>2773</v>
      </c>
      <c r="T2781" s="12" t="s">
        <v>3458</v>
      </c>
    </row>
    <row r="2782" spans="5:20" ht="12.95" customHeight="1" x14ac:dyDescent="0.2">
      <c r="E2782" s="5" t="s">
        <v>2748</v>
      </c>
      <c r="G2782" s="5" t="s">
        <v>1547</v>
      </c>
      <c r="H2782" s="9" t="s">
        <v>1548</v>
      </c>
      <c r="I2782" s="22">
        <v>0</v>
      </c>
      <c r="J2782" s="22">
        <v>0</v>
      </c>
      <c r="K2782" s="12" t="s">
        <v>2774</v>
      </c>
      <c r="T2782" s="12" t="s">
        <v>3459</v>
      </c>
    </row>
    <row r="2783" spans="5:20" ht="12.95" customHeight="1" x14ac:dyDescent="0.2">
      <c r="E2783" s="5" t="s">
        <v>2748</v>
      </c>
      <c r="G2783" s="5" t="s">
        <v>1550</v>
      </c>
      <c r="H2783" s="9" t="s">
        <v>1551</v>
      </c>
      <c r="I2783" s="22">
        <v>0</v>
      </c>
      <c r="J2783" s="22">
        <v>0</v>
      </c>
      <c r="K2783" s="12" t="s">
        <v>2775</v>
      </c>
      <c r="T2783" s="12" t="s">
        <v>3460</v>
      </c>
    </row>
    <row r="2784" spans="5:20" ht="12.95" customHeight="1" x14ac:dyDescent="0.2">
      <c r="E2784" s="5" t="s">
        <v>2748</v>
      </c>
      <c r="G2784" s="5" t="s">
        <v>1553</v>
      </c>
      <c r="H2784" s="9" t="s">
        <v>1554</v>
      </c>
      <c r="I2784" s="22">
        <v>0</v>
      </c>
      <c r="J2784" s="22">
        <v>0</v>
      </c>
      <c r="K2784" s="12" t="s">
        <v>2776</v>
      </c>
      <c r="T2784" s="12" t="s">
        <v>3461</v>
      </c>
    </row>
    <row r="2785" spans="5:20" ht="12.95" customHeight="1" x14ac:dyDescent="0.2">
      <c r="E2785" s="5" t="s">
        <v>2748</v>
      </c>
      <c r="G2785" s="5" t="s">
        <v>1556</v>
      </c>
      <c r="H2785" s="9" t="s">
        <v>1557</v>
      </c>
      <c r="I2785" s="22">
        <v>0</v>
      </c>
      <c r="J2785" s="22">
        <v>0</v>
      </c>
      <c r="K2785" s="12" t="s">
        <v>2777</v>
      </c>
      <c r="T2785" s="12" t="s">
        <v>3462</v>
      </c>
    </row>
    <row r="2786" spans="5:20" ht="12.95" customHeight="1" x14ac:dyDescent="0.2">
      <c r="E2786" s="5" t="s">
        <v>2748</v>
      </c>
      <c r="G2786" s="5" t="s">
        <v>1559</v>
      </c>
      <c r="H2786" s="9" t="s">
        <v>1560</v>
      </c>
      <c r="I2786" s="22">
        <v>0</v>
      </c>
      <c r="J2786" s="22">
        <v>0</v>
      </c>
      <c r="K2786" s="12" t="s">
        <v>2778</v>
      </c>
      <c r="T2786" s="12" t="s">
        <v>3463</v>
      </c>
    </row>
    <row r="2787" spans="5:20" ht="12.95" customHeight="1" x14ac:dyDescent="0.2">
      <c r="E2787" s="5" t="s">
        <v>2748</v>
      </c>
      <c r="G2787" s="5" t="s">
        <v>1562</v>
      </c>
      <c r="H2787" s="9" t="s">
        <v>1563</v>
      </c>
      <c r="I2787" s="22">
        <v>0</v>
      </c>
      <c r="J2787" s="22">
        <v>0</v>
      </c>
      <c r="K2787" s="12" t="s">
        <v>2779</v>
      </c>
      <c r="T2787" s="12" t="s">
        <v>3464</v>
      </c>
    </row>
    <row r="2788" spans="5:20" ht="12.95" customHeight="1" x14ac:dyDescent="0.2">
      <c r="E2788" s="5" t="s">
        <v>2748</v>
      </c>
      <c r="G2788" s="5" t="s">
        <v>1565</v>
      </c>
      <c r="H2788" s="9" t="s">
        <v>1566</v>
      </c>
      <c r="I2788" s="22">
        <v>0</v>
      </c>
      <c r="J2788" s="22">
        <v>0</v>
      </c>
      <c r="K2788" s="12" t="s">
        <v>2780</v>
      </c>
      <c r="T2788" s="12" t="s">
        <v>3465</v>
      </c>
    </row>
    <row r="2789" spans="5:20" ht="12.95" customHeight="1" x14ac:dyDescent="0.2">
      <c r="E2789" s="5" t="s">
        <v>2748</v>
      </c>
      <c r="G2789" s="5" t="s">
        <v>1568</v>
      </c>
      <c r="H2789" s="9" t="s">
        <v>1569</v>
      </c>
      <c r="I2789" s="22">
        <v>0</v>
      </c>
      <c r="J2789" s="22">
        <v>0</v>
      </c>
      <c r="K2789" s="12" t="s">
        <v>2781</v>
      </c>
      <c r="T2789" s="12" t="s">
        <v>3466</v>
      </c>
    </row>
    <row r="2790" spans="5:20" ht="12.95" customHeight="1" x14ac:dyDescent="0.2">
      <c r="E2790" s="5" t="s">
        <v>2748</v>
      </c>
      <c r="G2790" s="5" t="s">
        <v>1571</v>
      </c>
      <c r="H2790" s="9" t="s">
        <v>1572</v>
      </c>
      <c r="I2790" s="22">
        <v>0</v>
      </c>
      <c r="J2790" s="22">
        <v>0</v>
      </c>
      <c r="K2790" s="12" t="s">
        <v>2782</v>
      </c>
      <c r="T2790" s="12" t="s">
        <v>3467</v>
      </c>
    </row>
    <row r="2791" spans="5:20" ht="12.95" customHeight="1" x14ac:dyDescent="0.2">
      <c r="E2791" s="5" t="s">
        <v>2748</v>
      </c>
      <c r="G2791" s="5" t="s">
        <v>1574</v>
      </c>
      <c r="H2791" s="9" t="s">
        <v>1575</v>
      </c>
      <c r="I2791" s="22">
        <v>0</v>
      </c>
      <c r="J2791" s="22">
        <v>0</v>
      </c>
      <c r="K2791" s="12" t="s">
        <v>2783</v>
      </c>
      <c r="T2791" s="12" t="s">
        <v>3468</v>
      </c>
    </row>
    <row r="2792" spans="5:20" ht="12.95" customHeight="1" x14ac:dyDescent="0.2">
      <c r="E2792" s="5" t="s">
        <v>2748</v>
      </c>
      <c r="G2792" s="5" t="s">
        <v>1577</v>
      </c>
      <c r="H2792" s="9" t="s">
        <v>1578</v>
      </c>
      <c r="I2792" s="22">
        <v>0</v>
      </c>
      <c r="J2792" s="22">
        <v>0</v>
      </c>
      <c r="K2792" s="12" t="s">
        <v>2784</v>
      </c>
      <c r="T2792" s="12" t="s">
        <v>3469</v>
      </c>
    </row>
    <row r="2793" spans="5:20" ht="12.95" customHeight="1" x14ac:dyDescent="0.2">
      <c r="E2793" s="5" t="s">
        <v>2748</v>
      </c>
      <c r="G2793" s="5" t="s">
        <v>1580</v>
      </c>
      <c r="H2793" s="9" t="s">
        <v>1581</v>
      </c>
      <c r="I2793" s="22">
        <v>0</v>
      </c>
      <c r="J2793" s="22">
        <v>0</v>
      </c>
      <c r="K2793" s="12" t="s">
        <v>2785</v>
      </c>
      <c r="T2793" s="12" t="s">
        <v>3470</v>
      </c>
    </row>
    <row r="2794" spans="5:20" ht="12.95" customHeight="1" x14ac:dyDescent="0.2">
      <c r="E2794" s="5" t="s">
        <v>2748</v>
      </c>
      <c r="G2794" s="5" t="s">
        <v>1583</v>
      </c>
      <c r="H2794" s="9" t="s">
        <v>1584</v>
      </c>
      <c r="I2794" s="22">
        <v>0</v>
      </c>
      <c r="J2794" s="22">
        <v>0</v>
      </c>
      <c r="K2794" s="12" t="s">
        <v>2786</v>
      </c>
      <c r="T2794" s="12" t="s">
        <v>3471</v>
      </c>
    </row>
    <row r="2795" spans="5:20" ht="12.95" customHeight="1" x14ac:dyDescent="0.2">
      <c r="E2795" s="5" t="s">
        <v>2748</v>
      </c>
      <c r="G2795" s="5" t="s">
        <v>1586</v>
      </c>
      <c r="H2795" s="9" t="s">
        <v>1587</v>
      </c>
      <c r="I2795" s="22">
        <v>0</v>
      </c>
      <c r="J2795" s="22">
        <v>0</v>
      </c>
      <c r="K2795" s="12" t="s">
        <v>2787</v>
      </c>
      <c r="T2795" s="12" t="s">
        <v>3472</v>
      </c>
    </row>
    <row r="2796" spans="5:20" ht="12.95" customHeight="1" x14ac:dyDescent="0.2">
      <c r="E2796" s="5" t="s">
        <v>2748</v>
      </c>
      <c r="G2796" s="5" t="s">
        <v>1589</v>
      </c>
      <c r="H2796" s="9" t="s">
        <v>1590</v>
      </c>
      <c r="I2796" s="22">
        <v>0</v>
      </c>
      <c r="J2796" s="22">
        <v>0</v>
      </c>
      <c r="K2796" s="12" t="s">
        <v>2788</v>
      </c>
      <c r="T2796" s="12" t="s">
        <v>3473</v>
      </c>
    </row>
    <row r="2797" spans="5:20" ht="12.95" customHeight="1" x14ac:dyDescent="0.2">
      <c r="E2797" s="5" t="s">
        <v>2748</v>
      </c>
      <c r="G2797" s="5" t="s">
        <v>1592</v>
      </c>
      <c r="H2797" s="9" t="s">
        <v>1593</v>
      </c>
      <c r="I2797" s="22">
        <v>0</v>
      </c>
      <c r="J2797" s="22">
        <v>0</v>
      </c>
      <c r="K2797" s="12" t="s">
        <v>2789</v>
      </c>
      <c r="T2797" s="12" t="s">
        <v>3474</v>
      </c>
    </row>
    <row r="2798" spans="5:20" ht="12.95" customHeight="1" x14ac:dyDescent="0.2">
      <c r="E2798" s="5" t="s">
        <v>2748</v>
      </c>
      <c r="G2798" s="5" t="s">
        <v>1595</v>
      </c>
      <c r="H2798" s="9" t="s">
        <v>1596</v>
      </c>
      <c r="I2798" s="22">
        <v>0</v>
      </c>
      <c r="J2798" s="22">
        <v>0</v>
      </c>
      <c r="K2798" s="12" t="s">
        <v>2790</v>
      </c>
      <c r="T2798" s="12" t="s">
        <v>3475</v>
      </c>
    </row>
    <row r="2799" spans="5:20" ht="12.95" customHeight="1" x14ac:dyDescent="0.2">
      <c r="E2799" s="5" t="s">
        <v>2748</v>
      </c>
      <c r="G2799" s="3" t="s">
        <v>1598</v>
      </c>
      <c r="H2799" s="10" t="s">
        <v>1599</v>
      </c>
      <c r="I2799" s="23">
        <f>SUM(I2782:I2798)</f>
        <v>0</v>
      </c>
      <c r="J2799" s="23">
        <f>SUM(J2782:J2798)</f>
        <v>0</v>
      </c>
      <c r="K2799" s="13" t="s">
        <v>2791</v>
      </c>
      <c r="T2799" s="12" t="s">
        <v>3476</v>
      </c>
    </row>
    <row r="2800" spans="5:20" ht="12.95" customHeight="1" x14ac:dyDescent="0.2">
      <c r="E2800" s="5" t="s">
        <v>2748</v>
      </c>
      <c r="G2800" s="7" t="s">
        <v>1601</v>
      </c>
      <c r="H2800" s="8" t="s">
        <v>1602</v>
      </c>
      <c r="I2800" s="21"/>
      <c r="J2800" s="21"/>
      <c r="K2800" s="12" t="s">
        <v>2792</v>
      </c>
      <c r="T2800" s="12" t="s">
        <v>3477</v>
      </c>
    </row>
    <row r="2801" spans="5:20" ht="12.95" customHeight="1" x14ac:dyDescent="0.2">
      <c r="E2801" s="5" t="s">
        <v>2748</v>
      </c>
      <c r="G2801" s="5" t="s">
        <v>1604</v>
      </c>
      <c r="H2801" s="9" t="s">
        <v>1605</v>
      </c>
      <c r="I2801" s="22">
        <v>0</v>
      </c>
      <c r="J2801" s="22">
        <v>0</v>
      </c>
      <c r="K2801" s="12" t="s">
        <v>2793</v>
      </c>
      <c r="T2801" s="12" t="s">
        <v>3478</v>
      </c>
    </row>
    <row r="2802" spans="5:20" ht="12.95" customHeight="1" x14ac:dyDescent="0.2">
      <c r="E2802" s="5" t="s">
        <v>2748</v>
      </c>
      <c r="G2802" s="5" t="s">
        <v>1607</v>
      </c>
      <c r="H2802" s="9" t="s">
        <v>1608</v>
      </c>
      <c r="I2802" s="22">
        <v>0</v>
      </c>
      <c r="J2802" s="22">
        <v>0</v>
      </c>
      <c r="K2802" s="12" t="s">
        <v>2794</v>
      </c>
      <c r="T2802" s="12" t="s">
        <v>3479</v>
      </c>
    </row>
    <row r="2803" spans="5:20" ht="12.95" customHeight="1" x14ac:dyDescent="0.2">
      <c r="E2803" s="5" t="s">
        <v>2748</v>
      </c>
      <c r="G2803" s="5" t="s">
        <v>1610</v>
      </c>
      <c r="H2803" s="9" t="s">
        <v>1611</v>
      </c>
      <c r="I2803" s="22">
        <v>0</v>
      </c>
      <c r="J2803" s="22">
        <v>0</v>
      </c>
      <c r="K2803" s="12" t="s">
        <v>2795</v>
      </c>
      <c r="T2803" s="12" t="s">
        <v>3480</v>
      </c>
    </row>
    <row r="2804" spans="5:20" ht="12.95" customHeight="1" x14ac:dyDescent="0.2">
      <c r="E2804" s="5" t="s">
        <v>2748</v>
      </c>
      <c r="G2804" s="3" t="s">
        <v>1613</v>
      </c>
      <c r="H2804" s="10" t="s">
        <v>1614</v>
      </c>
      <c r="I2804" s="23">
        <f>SUM(I2801:I2803)</f>
        <v>0</v>
      </c>
      <c r="J2804" s="23">
        <f>SUM(J2801:J2803)</f>
        <v>0</v>
      </c>
      <c r="K2804" s="13" t="s">
        <v>2796</v>
      </c>
      <c r="T2804" s="12" t="s">
        <v>3481</v>
      </c>
    </row>
    <row r="2805" spans="5:20" ht="12.95" customHeight="1" x14ac:dyDescent="0.2">
      <c r="E2805" s="5" t="s">
        <v>2748</v>
      </c>
      <c r="G2805" s="3" t="s">
        <v>1616</v>
      </c>
      <c r="H2805" s="10" t="s">
        <v>1617</v>
      </c>
      <c r="I2805" s="23">
        <f>+I2799+I2804</f>
        <v>0</v>
      </c>
      <c r="J2805" s="23">
        <f>+J2799+J2804</f>
        <v>0</v>
      </c>
      <c r="K2805" s="13" t="s">
        <v>2797</v>
      </c>
      <c r="T2805" s="12" t="s">
        <v>3482</v>
      </c>
    </row>
    <row r="2806" spans="5:20" ht="12.95" customHeight="1" x14ac:dyDescent="0.2">
      <c r="E2806" s="5" t="s">
        <v>2748</v>
      </c>
      <c r="G2806" s="7" t="s">
        <v>1619</v>
      </c>
      <c r="H2806" s="8" t="s">
        <v>1620</v>
      </c>
      <c r="I2806" s="21"/>
      <c r="J2806" s="21"/>
      <c r="K2806" s="12" t="s">
        <v>2798</v>
      </c>
      <c r="T2806" s="12" t="s">
        <v>3483</v>
      </c>
    </row>
    <row r="2807" spans="5:20" ht="12.95" customHeight="1" x14ac:dyDescent="0.2">
      <c r="E2807" s="5" t="s">
        <v>2748</v>
      </c>
      <c r="G2807" s="3" t="s">
        <v>1622</v>
      </c>
      <c r="H2807" s="10" t="s">
        <v>1623</v>
      </c>
      <c r="I2807" s="23">
        <f>+I2780-(I2805*$I$1)</f>
        <v>0</v>
      </c>
      <c r="J2807" s="23">
        <f>+J2780-(J2805*$I$1)</f>
        <v>0</v>
      </c>
      <c r="K2807" s="13" t="s">
        <v>2799</v>
      </c>
      <c r="T2807" s="12" t="s">
        <v>3484</v>
      </c>
    </row>
    <row r="2808" spans="5:20" ht="12.95" customHeight="1" x14ac:dyDescent="0.2">
      <c r="E2808" s="5" t="s">
        <v>2748</v>
      </c>
      <c r="G2808" s="5" t="s">
        <v>1625</v>
      </c>
      <c r="H2808" s="9" t="s">
        <v>1626</v>
      </c>
      <c r="I2808" s="22">
        <v>0</v>
      </c>
      <c r="J2808" s="22">
        <v>0</v>
      </c>
      <c r="K2808" s="12" t="s">
        <v>2800</v>
      </c>
      <c r="T2808" s="12" t="s">
        <v>3485</v>
      </c>
    </row>
    <row r="2809" spans="5:20" ht="12.95" customHeight="1" x14ac:dyDescent="0.2">
      <c r="E2809" s="5" t="s">
        <v>2748</v>
      </c>
      <c r="G2809" s="3" t="s">
        <v>1628</v>
      </c>
      <c r="H2809" s="10" t="s">
        <v>1629</v>
      </c>
      <c r="I2809" s="23">
        <f>+I2807-(I2808*$I$1)</f>
        <v>0</v>
      </c>
      <c r="J2809" s="23">
        <f>+J2807-(J2808*$I$1)</f>
        <v>0</v>
      </c>
      <c r="K2809" s="13" t="s">
        <v>2801</v>
      </c>
      <c r="T2809" s="12" t="s">
        <v>3486</v>
      </c>
    </row>
    <row r="2810" spans="5:20" ht="12.95" customHeight="1" x14ac:dyDescent="0.2">
      <c r="E2810" s="5" t="s">
        <v>2748</v>
      </c>
      <c r="G2810" s="5" t="s">
        <v>1631</v>
      </c>
      <c r="H2810" s="9" t="s">
        <v>1632</v>
      </c>
      <c r="I2810" s="22">
        <v>0</v>
      </c>
      <c r="J2810" s="22">
        <v>0</v>
      </c>
      <c r="K2810" s="12" t="s">
        <v>2802</v>
      </c>
      <c r="T2810" s="12" t="s">
        <v>3487</v>
      </c>
    </row>
    <row r="2811" spans="5:20" ht="12.95" customHeight="1" x14ac:dyDescent="0.2">
      <c r="E2811" s="5" t="s">
        <v>2748</v>
      </c>
      <c r="G2811" s="5" t="s">
        <v>1634</v>
      </c>
      <c r="H2811" s="9" t="s">
        <v>1635</v>
      </c>
      <c r="I2811" s="22">
        <v>0</v>
      </c>
      <c r="J2811" s="22">
        <v>0</v>
      </c>
      <c r="K2811" s="12" t="s">
        <v>2803</v>
      </c>
      <c r="T2811" s="12" t="s">
        <v>3488</v>
      </c>
    </row>
    <row r="2812" spans="5:20" ht="12.95" customHeight="1" x14ac:dyDescent="0.2">
      <c r="E2812" s="5" t="s">
        <v>2748</v>
      </c>
      <c r="G2812" s="3" t="s">
        <v>1637</v>
      </c>
      <c r="H2812" s="10" t="s">
        <v>1638</v>
      </c>
      <c r="I2812" s="23">
        <f>SUM(I2809:I2811)</f>
        <v>0</v>
      </c>
      <c r="J2812" s="23">
        <f>SUM(J2809:J2811)</f>
        <v>0</v>
      </c>
      <c r="K2812" s="13" t="s">
        <v>2804</v>
      </c>
      <c r="T2812" s="12" t="s">
        <v>3489</v>
      </c>
    </row>
    <row r="2813" spans="5:20" ht="12.95" customHeight="1" x14ac:dyDescent="0.2">
      <c r="E2813" s="5" t="s">
        <v>2748</v>
      </c>
      <c r="G2813" s="7" t="s">
        <v>1640</v>
      </c>
      <c r="H2813" s="8" t="s">
        <v>1641</v>
      </c>
      <c r="I2813" s="21"/>
      <c r="J2813" s="21"/>
      <c r="K2813" s="12" t="s">
        <v>2805</v>
      </c>
      <c r="T2813" s="12" t="s">
        <v>3490</v>
      </c>
    </row>
    <row r="2814" spans="5:20" ht="12.95" customHeight="1" x14ac:dyDescent="0.2">
      <c r="E2814" s="5" t="s">
        <v>2748</v>
      </c>
      <c r="G2814" s="5" t="s">
        <v>1643</v>
      </c>
      <c r="H2814" s="9" t="s">
        <v>1644</v>
      </c>
      <c r="I2814" s="22">
        <v>0</v>
      </c>
      <c r="J2814" s="22">
        <v>0</v>
      </c>
      <c r="K2814" s="12" t="s">
        <v>2806</v>
      </c>
      <c r="T2814" s="12" t="s">
        <v>3491</v>
      </c>
    </row>
    <row r="2815" spans="5:20" ht="12.95" customHeight="1" x14ac:dyDescent="0.2">
      <c r="E2815" s="5" t="s">
        <v>2748</v>
      </c>
      <c r="G2815" s="5" t="s">
        <v>1646</v>
      </c>
      <c r="H2815" s="9" t="s">
        <v>1647</v>
      </c>
      <c r="I2815" s="22">
        <v>0</v>
      </c>
      <c r="J2815" s="22">
        <v>0</v>
      </c>
      <c r="K2815" s="12" t="s">
        <v>2807</v>
      </c>
      <c r="T2815" s="12" t="s">
        <v>3492</v>
      </c>
    </row>
    <row r="2816" spans="5:20" ht="12.95" customHeight="1" x14ac:dyDescent="0.2">
      <c r="E2816" s="5" t="s">
        <v>2748</v>
      </c>
      <c r="G2816" s="5" t="s">
        <v>1649</v>
      </c>
      <c r="H2816" s="9" t="s">
        <v>1650</v>
      </c>
      <c r="I2816" s="22">
        <v>0</v>
      </c>
      <c r="J2816" s="22">
        <v>0</v>
      </c>
      <c r="K2816" s="12" t="s">
        <v>2808</v>
      </c>
      <c r="T2816" s="12" t="s">
        <v>3493</v>
      </c>
    </row>
    <row r="2817" spans="4:20" ht="12.95" customHeight="1" x14ac:dyDescent="0.2">
      <c r="E2817" s="5" t="s">
        <v>2748</v>
      </c>
      <c r="G2817" s="5" t="s">
        <v>1652</v>
      </c>
      <c r="H2817" s="9" t="s">
        <v>1653</v>
      </c>
      <c r="I2817" s="22">
        <v>0</v>
      </c>
      <c r="J2817" s="22">
        <v>0</v>
      </c>
      <c r="K2817" s="12" t="s">
        <v>2809</v>
      </c>
      <c r="T2817" s="12" t="s">
        <v>3494</v>
      </c>
    </row>
    <row r="2818" spans="4:20" ht="12.95" customHeight="1" x14ac:dyDescent="0.2">
      <c r="E2818" s="5" t="s">
        <v>2748</v>
      </c>
      <c r="G2818" s="5" t="s">
        <v>1655</v>
      </c>
      <c r="H2818" s="9" t="s">
        <v>1656</v>
      </c>
      <c r="I2818" s="22">
        <v>0</v>
      </c>
      <c r="J2818" s="22">
        <v>0</v>
      </c>
      <c r="K2818" s="12" t="s">
        <v>2810</v>
      </c>
      <c r="T2818" s="12" t="s">
        <v>3495</v>
      </c>
    </row>
    <row r="2819" spans="4:20" ht="12.95" customHeight="1" x14ac:dyDescent="0.2">
      <c r="E2819" s="5" t="s">
        <v>2748</v>
      </c>
      <c r="G2819" s="5" t="s">
        <v>1658</v>
      </c>
      <c r="H2819" s="9" t="s">
        <v>1659</v>
      </c>
      <c r="I2819" s="22">
        <v>0</v>
      </c>
      <c r="J2819" s="22">
        <v>0</v>
      </c>
      <c r="K2819" s="12" t="s">
        <v>2811</v>
      </c>
      <c r="T2819" s="12" t="s">
        <v>3496</v>
      </c>
    </row>
    <row r="2820" spans="4:20" ht="12.95" customHeight="1" x14ac:dyDescent="0.2">
      <c r="E2820" s="5" t="s">
        <v>2748</v>
      </c>
      <c r="G2820" s="5" t="s">
        <v>1661</v>
      </c>
      <c r="H2820" s="9" t="s">
        <v>1662</v>
      </c>
      <c r="I2820" s="22">
        <v>0</v>
      </c>
      <c r="J2820" s="22">
        <v>0</v>
      </c>
      <c r="K2820" s="12" t="s">
        <v>2812</v>
      </c>
      <c r="T2820" s="12" t="s">
        <v>3497</v>
      </c>
    </row>
    <row r="2821" spans="4:20" ht="12.95" customHeight="1" x14ac:dyDescent="0.2">
      <c r="E2821" s="5" t="s">
        <v>2748</v>
      </c>
      <c r="G2821" s="5" t="s">
        <v>1664</v>
      </c>
      <c r="H2821" s="9" t="s">
        <v>1665</v>
      </c>
      <c r="I2821" s="22">
        <v>0</v>
      </c>
      <c r="J2821" s="22">
        <v>0</v>
      </c>
      <c r="K2821" s="12" t="s">
        <v>2813</v>
      </c>
      <c r="T2821" s="12" t="s">
        <v>3498</v>
      </c>
    </row>
    <row r="2822" spans="4:20" ht="12.95" customHeight="1" x14ac:dyDescent="0.2">
      <c r="E2822" s="5" t="s">
        <v>2748</v>
      </c>
      <c r="G2822" s="5" t="s">
        <v>1667</v>
      </c>
      <c r="H2822" s="9" t="s">
        <v>1668</v>
      </c>
      <c r="I2822" s="22">
        <v>0</v>
      </c>
      <c r="J2822" s="22">
        <v>0</v>
      </c>
      <c r="K2822" s="12" t="s">
        <v>2814</v>
      </c>
      <c r="T2822" s="12" t="s">
        <v>3499</v>
      </c>
    </row>
    <row r="2823" spans="4:20" ht="12.95" customHeight="1" x14ac:dyDescent="0.2">
      <c r="E2823" s="5" t="s">
        <v>2748</v>
      </c>
      <c r="G2823" s="3" t="s">
        <v>1670</v>
      </c>
      <c r="H2823" s="10" t="s">
        <v>1671</v>
      </c>
      <c r="I2823" s="23">
        <f>+I2812+SUM(I2814:I2822)</f>
        <v>0</v>
      </c>
      <c r="J2823" s="23">
        <f>+J2812+SUM(J2814:J2822)</f>
        <v>0</v>
      </c>
      <c r="K2823" s="13" t="s">
        <v>2815</v>
      </c>
      <c r="T2823" s="12" t="s">
        <v>3500</v>
      </c>
    </row>
    <row r="2824" spans="4:20" ht="12.95" customHeight="1" x14ac:dyDescent="0.2">
      <c r="D2824" s="5" t="s">
        <v>2816</v>
      </c>
      <c r="E2824" s="5" t="s">
        <v>2817</v>
      </c>
      <c r="F2824" s="18"/>
      <c r="G2824" s="7" t="s">
        <v>4652</v>
      </c>
      <c r="H2824" s="8" t="s">
        <v>4653</v>
      </c>
      <c r="I2824" s="21"/>
      <c r="J2824" s="21"/>
      <c r="K2824" s="12" t="s">
        <v>2818</v>
      </c>
      <c r="T2824" s="12" t="s">
        <v>3434</v>
      </c>
    </row>
    <row r="2825" spans="4:20" ht="12.95" customHeight="1" x14ac:dyDescent="0.2">
      <c r="E2825" s="5" t="s">
        <v>2817</v>
      </c>
      <c r="G2825" s="5" t="s">
        <v>4655</v>
      </c>
      <c r="H2825" s="9" t="s">
        <v>4656</v>
      </c>
      <c r="I2825" s="22">
        <v>0</v>
      </c>
      <c r="J2825" s="22">
        <v>0</v>
      </c>
      <c r="K2825" s="12" t="s">
        <v>2819</v>
      </c>
      <c r="T2825" s="12" t="s">
        <v>3435</v>
      </c>
    </row>
    <row r="2826" spans="4:20" ht="12.95" customHeight="1" x14ac:dyDescent="0.2">
      <c r="E2826" s="5" t="s">
        <v>2817</v>
      </c>
      <c r="G2826" s="5" t="s">
        <v>4658</v>
      </c>
      <c r="H2826" s="9" t="s">
        <v>4659</v>
      </c>
      <c r="I2826" s="22">
        <v>0</v>
      </c>
      <c r="J2826" s="22">
        <v>0</v>
      </c>
      <c r="K2826" s="12" t="s">
        <v>2820</v>
      </c>
      <c r="T2826" s="12" t="s">
        <v>3436</v>
      </c>
    </row>
    <row r="2827" spans="4:20" ht="12.95" customHeight="1" x14ac:dyDescent="0.2">
      <c r="E2827" s="5" t="s">
        <v>2817</v>
      </c>
      <c r="G2827" s="5" t="s">
        <v>4661</v>
      </c>
      <c r="H2827" s="9" t="s">
        <v>4662</v>
      </c>
      <c r="I2827" s="22">
        <v>0</v>
      </c>
      <c r="J2827" s="22">
        <v>0</v>
      </c>
      <c r="K2827" s="12" t="s">
        <v>2821</v>
      </c>
      <c r="T2827" s="12" t="s">
        <v>3437</v>
      </c>
    </row>
    <row r="2828" spans="4:20" ht="12.95" customHeight="1" x14ac:dyDescent="0.2">
      <c r="E2828" s="5" t="s">
        <v>2817</v>
      </c>
      <c r="G2828" s="5" t="s">
        <v>4664</v>
      </c>
      <c r="H2828" s="9" t="s">
        <v>4665</v>
      </c>
      <c r="I2828" s="22">
        <v>0</v>
      </c>
      <c r="J2828" s="22">
        <v>0</v>
      </c>
      <c r="K2828" s="12" t="s">
        <v>2822</v>
      </c>
      <c r="T2828" s="12" t="s">
        <v>3438</v>
      </c>
    </row>
    <row r="2829" spans="4:20" ht="12.95" customHeight="1" x14ac:dyDescent="0.2">
      <c r="E2829" s="5" t="s">
        <v>2817</v>
      </c>
      <c r="G2829" s="5" t="s">
        <v>4667</v>
      </c>
      <c r="H2829" s="9" t="s">
        <v>4668</v>
      </c>
      <c r="I2829" s="22">
        <v>0</v>
      </c>
      <c r="J2829" s="22">
        <v>0</v>
      </c>
      <c r="K2829" s="12" t="s">
        <v>2823</v>
      </c>
      <c r="T2829" s="12" t="s">
        <v>3439</v>
      </c>
    </row>
    <row r="2830" spans="4:20" ht="12.95" customHeight="1" x14ac:dyDescent="0.2">
      <c r="E2830" s="5" t="s">
        <v>2817</v>
      </c>
      <c r="G2830" s="5" t="s">
        <v>4670</v>
      </c>
      <c r="H2830" s="9" t="s">
        <v>4671</v>
      </c>
      <c r="I2830" s="22">
        <v>0</v>
      </c>
      <c r="J2830" s="22">
        <v>0</v>
      </c>
      <c r="K2830" s="12" t="s">
        <v>2824</v>
      </c>
      <c r="T2830" s="12" t="s">
        <v>3440</v>
      </c>
    </row>
    <row r="2831" spans="4:20" ht="12.95" customHeight="1" x14ac:dyDescent="0.2">
      <c r="E2831" s="5" t="s">
        <v>2817</v>
      </c>
      <c r="G2831" s="5" t="s">
        <v>4673</v>
      </c>
      <c r="H2831" s="9" t="s">
        <v>4674</v>
      </c>
      <c r="I2831" s="22">
        <v>0</v>
      </c>
      <c r="J2831" s="22">
        <v>0</v>
      </c>
      <c r="K2831" s="12" t="s">
        <v>2825</v>
      </c>
      <c r="T2831" s="12" t="s">
        <v>3441</v>
      </c>
    </row>
    <row r="2832" spans="4:20" ht="12.95" customHeight="1" x14ac:dyDescent="0.2">
      <c r="E2832" s="5" t="s">
        <v>2817</v>
      </c>
      <c r="G2832" s="5" t="s">
        <v>4676</v>
      </c>
      <c r="H2832" s="9" t="s">
        <v>4677</v>
      </c>
      <c r="I2832" s="22">
        <v>0</v>
      </c>
      <c r="J2832" s="22">
        <v>0</v>
      </c>
      <c r="K2832" s="12" t="s">
        <v>2826</v>
      </c>
      <c r="T2832" s="12" t="s">
        <v>3442</v>
      </c>
    </row>
    <row r="2833" spans="5:20" ht="12.95" customHeight="1" x14ac:dyDescent="0.2">
      <c r="E2833" s="5" t="s">
        <v>2817</v>
      </c>
      <c r="G2833" s="5" t="s">
        <v>4679</v>
      </c>
      <c r="H2833" s="9" t="s">
        <v>4680</v>
      </c>
      <c r="I2833" s="22">
        <v>0</v>
      </c>
      <c r="J2833" s="22">
        <v>0</v>
      </c>
      <c r="K2833" s="12" t="s">
        <v>2827</v>
      </c>
      <c r="T2833" s="12" t="s">
        <v>3443</v>
      </c>
    </row>
    <row r="2834" spans="5:20" ht="12.95" customHeight="1" x14ac:dyDescent="0.2">
      <c r="E2834" s="5" t="s">
        <v>2817</v>
      </c>
      <c r="G2834" s="5" t="s">
        <v>4682</v>
      </c>
      <c r="H2834" s="9" t="s">
        <v>4683</v>
      </c>
      <c r="I2834" s="22">
        <v>0</v>
      </c>
      <c r="J2834" s="22">
        <v>0</v>
      </c>
      <c r="K2834" s="12" t="s">
        <v>2828</v>
      </c>
      <c r="T2834" s="12" t="s">
        <v>3444</v>
      </c>
    </row>
    <row r="2835" spans="5:20" ht="12.95" customHeight="1" x14ac:dyDescent="0.2">
      <c r="E2835" s="5" t="s">
        <v>2817</v>
      </c>
      <c r="G2835" s="5" t="s">
        <v>4685</v>
      </c>
      <c r="H2835" s="9" t="s">
        <v>4686</v>
      </c>
      <c r="I2835" s="22">
        <v>0</v>
      </c>
      <c r="J2835" s="22">
        <v>0</v>
      </c>
      <c r="K2835" s="12" t="s">
        <v>2829</v>
      </c>
      <c r="T2835" s="12" t="s">
        <v>3445</v>
      </c>
    </row>
    <row r="2836" spans="5:20" ht="12.95" customHeight="1" x14ac:dyDescent="0.2">
      <c r="E2836" s="5" t="s">
        <v>2817</v>
      </c>
      <c r="G2836" s="5" t="s">
        <v>4688</v>
      </c>
      <c r="H2836" s="9" t="s">
        <v>4689</v>
      </c>
      <c r="I2836" s="22">
        <v>0</v>
      </c>
      <c r="J2836" s="22">
        <v>0</v>
      </c>
      <c r="K2836" s="12" t="s">
        <v>2830</v>
      </c>
      <c r="T2836" s="12" t="s">
        <v>3446</v>
      </c>
    </row>
    <row r="2837" spans="5:20" ht="12.95" customHeight="1" x14ac:dyDescent="0.2">
      <c r="E2837" s="5" t="s">
        <v>2817</v>
      </c>
      <c r="G2837" s="5" t="s">
        <v>4691</v>
      </c>
      <c r="H2837" s="9" t="s">
        <v>4692</v>
      </c>
      <c r="I2837" s="22">
        <v>0</v>
      </c>
      <c r="J2837" s="22">
        <v>0</v>
      </c>
      <c r="K2837" s="12" t="s">
        <v>2831</v>
      </c>
      <c r="T2837" s="12" t="s">
        <v>3447</v>
      </c>
    </row>
    <row r="2838" spans="5:20" ht="12.95" customHeight="1" x14ac:dyDescent="0.2">
      <c r="E2838" s="5" t="s">
        <v>2817</v>
      </c>
      <c r="G2838" s="5" t="s">
        <v>4694</v>
      </c>
      <c r="H2838" s="9" t="s">
        <v>4695</v>
      </c>
      <c r="I2838" s="22">
        <v>0</v>
      </c>
      <c r="J2838" s="22">
        <v>0</v>
      </c>
      <c r="K2838" s="12" t="s">
        <v>2832</v>
      </c>
      <c r="T2838" s="12" t="s">
        <v>3448</v>
      </c>
    </row>
    <row r="2839" spans="5:20" ht="12.95" customHeight="1" x14ac:dyDescent="0.2">
      <c r="E2839" s="5" t="s">
        <v>2817</v>
      </c>
      <c r="G2839" s="3" t="s">
        <v>4697</v>
      </c>
      <c r="H2839" s="10" t="s">
        <v>4698</v>
      </c>
      <c r="I2839" s="23">
        <f>SUM(I2825:I2838)</f>
        <v>0</v>
      </c>
      <c r="J2839" s="23">
        <f>SUM(J2825:J2838)</f>
        <v>0</v>
      </c>
      <c r="K2839" s="13" t="s">
        <v>2833</v>
      </c>
      <c r="T2839" s="12" t="s">
        <v>3449</v>
      </c>
    </row>
    <row r="2840" spans="5:20" ht="12.95" customHeight="1" x14ac:dyDescent="0.2">
      <c r="E2840" s="5" t="s">
        <v>2817</v>
      </c>
      <c r="G2840" s="5" t="s">
        <v>4700</v>
      </c>
      <c r="H2840" s="9" t="s">
        <v>4701</v>
      </c>
      <c r="I2840" s="22">
        <v>0</v>
      </c>
      <c r="J2840" s="22">
        <v>0</v>
      </c>
      <c r="K2840" s="12" t="s">
        <v>2834</v>
      </c>
      <c r="T2840" s="12" t="s">
        <v>3450</v>
      </c>
    </row>
    <row r="2841" spans="5:20" ht="12.95" customHeight="1" x14ac:dyDescent="0.2">
      <c r="E2841" s="5" t="s">
        <v>2817</v>
      </c>
      <c r="G2841" s="3" t="s">
        <v>4703</v>
      </c>
      <c r="H2841" s="10" t="s">
        <v>4704</v>
      </c>
      <c r="I2841" s="23">
        <f>+I2839-(I2840*$I$1)</f>
        <v>0</v>
      </c>
      <c r="J2841" s="23">
        <f>+J2839-(J2840*$I$1)</f>
        <v>0</v>
      </c>
      <c r="K2841" s="13" t="s">
        <v>2835</v>
      </c>
      <c r="T2841" s="12" t="s">
        <v>3451</v>
      </c>
    </row>
    <row r="2842" spans="5:20" ht="12.95" customHeight="1" x14ac:dyDescent="0.2">
      <c r="E2842" s="5" t="s">
        <v>2817</v>
      </c>
      <c r="G2842" s="7" t="s">
        <v>4706</v>
      </c>
      <c r="H2842" s="8" t="s">
        <v>4707</v>
      </c>
      <c r="I2842" s="21"/>
      <c r="J2842" s="21"/>
      <c r="K2842" s="12" t="s">
        <v>2836</v>
      </c>
      <c r="T2842" s="12" t="s">
        <v>3452</v>
      </c>
    </row>
    <row r="2843" spans="5:20" ht="12.95" customHeight="1" x14ac:dyDescent="0.2">
      <c r="E2843" s="5" t="s">
        <v>2817</v>
      </c>
      <c r="G2843" s="5" t="s">
        <v>4709</v>
      </c>
      <c r="H2843" s="9" t="s">
        <v>4710</v>
      </c>
      <c r="I2843" s="22">
        <v>0</v>
      </c>
      <c r="J2843" s="22">
        <v>0</v>
      </c>
      <c r="K2843" s="12" t="s">
        <v>2837</v>
      </c>
      <c r="T2843" s="12" t="s">
        <v>3453</v>
      </c>
    </row>
    <row r="2844" spans="5:20" ht="12.95" customHeight="1" x14ac:dyDescent="0.2">
      <c r="E2844" s="5" t="s">
        <v>2817</v>
      </c>
      <c r="G2844" s="5" t="s">
        <v>4712</v>
      </c>
      <c r="H2844" s="9" t="s">
        <v>1533</v>
      </c>
      <c r="I2844" s="22">
        <v>0</v>
      </c>
      <c r="J2844" s="22">
        <v>0</v>
      </c>
      <c r="K2844" s="12" t="s">
        <v>2838</v>
      </c>
      <c r="T2844" s="12" t="s">
        <v>3454</v>
      </c>
    </row>
    <row r="2845" spans="5:20" ht="12.95" customHeight="1" x14ac:dyDescent="0.2">
      <c r="E2845" s="5" t="s">
        <v>2817</v>
      </c>
      <c r="G2845" s="5" t="s">
        <v>1535</v>
      </c>
      <c r="H2845" s="9" t="s">
        <v>1536</v>
      </c>
      <c r="I2845" s="22">
        <v>0</v>
      </c>
      <c r="J2845" s="22">
        <v>0</v>
      </c>
      <c r="K2845" s="12" t="s">
        <v>2839</v>
      </c>
      <c r="T2845" s="12" t="s">
        <v>3455</v>
      </c>
    </row>
    <row r="2846" spans="5:20" ht="12.95" customHeight="1" x14ac:dyDescent="0.2">
      <c r="E2846" s="5" t="s">
        <v>2817</v>
      </c>
      <c r="G2846" s="3" t="s">
        <v>1538</v>
      </c>
      <c r="H2846" s="10" t="s">
        <v>1539</v>
      </c>
      <c r="I2846" s="23">
        <f>SUM(I2843:I2845)</f>
        <v>0</v>
      </c>
      <c r="J2846" s="23">
        <f>SUM(J2843:J2845)</f>
        <v>0</v>
      </c>
      <c r="K2846" s="13" t="s">
        <v>2840</v>
      </c>
      <c r="T2846" s="12" t="s">
        <v>3456</v>
      </c>
    </row>
    <row r="2847" spans="5:20" ht="12.95" customHeight="1" x14ac:dyDescent="0.2">
      <c r="E2847" s="5" t="s">
        <v>2817</v>
      </c>
      <c r="G2847" s="3" t="s">
        <v>1541</v>
      </c>
      <c r="H2847" s="10" t="s">
        <v>1542</v>
      </c>
      <c r="I2847" s="23">
        <f>+I2841+I2846</f>
        <v>0</v>
      </c>
      <c r="J2847" s="23">
        <f>+J2841+J2846</f>
        <v>0</v>
      </c>
      <c r="K2847" s="13" t="s">
        <v>2841</v>
      </c>
      <c r="T2847" s="12" t="s">
        <v>3457</v>
      </c>
    </row>
    <row r="2848" spans="5:20" ht="12.95" customHeight="1" x14ac:dyDescent="0.2">
      <c r="E2848" s="5" t="s">
        <v>2817</v>
      </c>
      <c r="G2848" s="7" t="s">
        <v>1544</v>
      </c>
      <c r="H2848" s="8" t="s">
        <v>1545</v>
      </c>
      <c r="I2848" s="21"/>
      <c r="J2848" s="21"/>
      <c r="K2848" s="12" t="s">
        <v>2842</v>
      </c>
      <c r="T2848" s="12" t="s">
        <v>3458</v>
      </c>
    </row>
    <row r="2849" spans="5:20" ht="12.95" customHeight="1" x14ac:dyDescent="0.2">
      <c r="E2849" s="5" t="s">
        <v>2817</v>
      </c>
      <c r="G2849" s="5" t="s">
        <v>1547</v>
      </c>
      <c r="H2849" s="9" t="s">
        <v>1548</v>
      </c>
      <c r="I2849" s="22">
        <v>0</v>
      </c>
      <c r="J2849" s="22">
        <v>0</v>
      </c>
      <c r="K2849" s="12" t="s">
        <v>2843</v>
      </c>
      <c r="T2849" s="12" t="s">
        <v>3459</v>
      </c>
    </row>
    <row r="2850" spans="5:20" ht="12.95" customHeight="1" x14ac:dyDescent="0.2">
      <c r="E2850" s="5" t="s">
        <v>2817</v>
      </c>
      <c r="G2850" s="5" t="s">
        <v>1550</v>
      </c>
      <c r="H2850" s="9" t="s">
        <v>1551</v>
      </c>
      <c r="I2850" s="22">
        <v>0</v>
      </c>
      <c r="J2850" s="22">
        <v>0</v>
      </c>
      <c r="K2850" s="12" t="s">
        <v>2844</v>
      </c>
      <c r="T2850" s="12" t="s">
        <v>3460</v>
      </c>
    </row>
    <row r="2851" spans="5:20" ht="12.95" customHeight="1" x14ac:dyDescent="0.2">
      <c r="E2851" s="5" t="s">
        <v>2817</v>
      </c>
      <c r="G2851" s="5" t="s">
        <v>1553</v>
      </c>
      <c r="H2851" s="9" t="s">
        <v>1554</v>
      </c>
      <c r="I2851" s="22">
        <v>0</v>
      </c>
      <c r="J2851" s="22">
        <v>0</v>
      </c>
      <c r="K2851" s="12" t="s">
        <v>2845</v>
      </c>
      <c r="T2851" s="12" t="s">
        <v>3461</v>
      </c>
    </row>
    <row r="2852" spans="5:20" ht="12.95" customHeight="1" x14ac:dyDescent="0.2">
      <c r="E2852" s="5" t="s">
        <v>2817</v>
      </c>
      <c r="G2852" s="5" t="s">
        <v>1556</v>
      </c>
      <c r="H2852" s="9" t="s">
        <v>1557</v>
      </c>
      <c r="I2852" s="22">
        <v>0</v>
      </c>
      <c r="J2852" s="22">
        <v>0</v>
      </c>
      <c r="K2852" s="12" t="s">
        <v>2846</v>
      </c>
      <c r="T2852" s="12" t="s">
        <v>3462</v>
      </c>
    </row>
    <row r="2853" spans="5:20" ht="12.95" customHeight="1" x14ac:dyDescent="0.2">
      <c r="E2853" s="5" t="s">
        <v>2817</v>
      </c>
      <c r="G2853" s="5" t="s">
        <v>1559</v>
      </c>
      <c r="H2853" s="9" t="s">
        <v>1560</v>
      </c>
      <c r="I2853" s="22">
        <v>0</v>
      </c>
      <c r="J2853" s="22">
        <v>0</v>
      </c>
      <c r="K2853" s="12" t="s">
        <v>2847</v>
      </c>
      <c r="T2853" s="12" t="s">
        <v>3463</v>
      </c>
    </row>
    <row r="2854" spans="5:20" ht="12.95" customHeight="1" x14ac:dyDescent="0.2">
      <c r="E2854" s="5" t="s">
        <v>2817</v>
      </c>
      <c r="G2854" s="5" t="s">
        <v>1562</v>
      </c>
      <c r="H2854" s="9" t="s">
        <v>1563</v>
      </c>
      <c r="I2854" s="22">
        <v>0</v>
      </c>
      <c r="J2854" s="22">
        <v>0</v>
      </c>
      <c r="K2854" s="12" t="s">
        <v>2848</v>
      </c>
      <c r="T2854" s="12" t="s">
        <v>3464</v>
      </c>
    </row>
    <row r="2855" spans="5:20" ht="12.95" customHeight="1" x14ac:dyDescent="0.2">
      <c r="E2855" s="5" t="s">
        <v>2817</v>
      </c>
      <c r="G2855" s="5" t="s">
        <v>1565</v>
      </c>
      <c r="H2855" s="9" t="s">
        <v>1566</v>
      </c>
      <c r="I2855" s="22">
        <v>0</v>
      </c>
      <c r="J2855" s="22">
        <v>0</v>
      </c>
      <c r="K2855" s="12" t="s">
        <v>2849</v>
      </c>
      <c r="T2855" s="12" t="s">
        <v>3465</v>
      </c>
    </row>
    <row r="2856" spans="5:20" ht="12.95" customHeight="1" x14ac:dyDescent="0.2">
      <c r="E2856" s="5" t="s">
        <v>2817</v>
      </c>
      <c r="G2856" s="5" t="s">
        <v>1568</v>
      </c>
      <c r="H2856" s="9" t="s">
        <v>1569</v>
      </c>
      <c r="I2856" s="22">
        <v>0</v>
      </c>
      <c r="J2856" s="22">
        <v>0</v>
      </c>
      <c r="K2856" s="12" t="s">
        <v>2850</v>
      </c>
      <c r="T2856" s="12" t="s">
        <v>3466</v>
      </c>
    </row>
    <row r="2857" spans="5:20" ht="12.95" customHeight="1" x14ac:dyDescent="0.2">
      <c r="E2857" s="5" t="s">
        <v>2817</v>
      </c>
      <c r="G2857" s="5" t="s">
        <v>1571</v>
      </c>
      <c r="H2857" s="9" t="s">
        <v>1572</v>
      </c>
      <c r="I2857" s="22">
        <v>0</v>
      </c>
      <c r="J2857" s="22">
        <v>0</v>
      </c>
      <c r="K2857" s="12" t="s">
        <v>2851</v>
      </c>
      <c r="T2857" s="12" t="s">
        <v>3467</v>
      </c>
    </row>
    <row r="2858" spans="5:20" ht="12.95" customHeight="1" x14ac:dyDescent="0.2">
      <c r="E2858" s="5" t="s">
        <v>2817</v>
      </c>
      <c r="G2858" s="5" t="s">
        <v>1574</v>
      </c>
      <c r="H2858" s="9" t="s">
        <v>1575</v>
      </c>
      <c r="I2858" s="22">
        <v>0</v>
      </c>
      <c r="J2858" s="22">
        <v>0</v>
      </c>
      <c r="K2858" s="12" t="s">
        <v>2852</v>
      </c>
      <c r="T2858" s="12" t="s">
        <v>3468</v>
      </c>
    </row>
    <row r="2859" spans="5:20" ht="12.95" customHeight="1" x14ac:dyDescent="0.2">
      <c r="E2859" s="5" t="s">
        <v>2817</v>
      </c>
      <c r="G2859" s="5" t="s">
        <v>1577</v>
      </c>
      <c r="H2859" s="9" t="s">
        <v>1578</v>
      </c>
      <c r="I2859" s="22">
        <v>0</v>
      </c>
      <c r="J2859" s="22">
        <v>0</v>
      </c>
      <c r="K2859" s="12" t="s">
        <v>2853</v>
      </c>
      <c r="T2859" s="12" t="s">
        <v>3469</v>
      </c>
    </row>
    <row r="2860" spans="5:20" ht="12.95" customHeight="1" x14ac:dyDescent="0.2">
      <c r="E2860" s="5" t="s">
        <v>2817</v>
      </c>
      <c r="G2860" s="5" t="s">
        <v>1580</v>
      </c>
      <c r="H2860" s="9" t="s">
        <v>1581</v>
      </c>
      <c r="I2860" s="22">
        <v>0</v>
      </c>
      <c r="J2860" s="22">
        <v>0</v>
      </c>
      <c r="K2860" s="12" t="s">
        <v>2854</v>
      </c>
      <c r="T2860" s="12" t="s">
        <v>3470</v>
      </c>
    </row>
    <row r="2861" spans="5:20" ht="12.95" customHeight="1" x14ac:dyDescent="0.2">
      <c r="E2861" s="5" t="s">
        <v>2817</v>
      </c>
      <c r="G2861" s="5" t="s">
        <v>1583</v>
      </c>
      <c r="H2861" s="9" t="s">
        <v>1584</v>
      </c>
      <c r="I2861" s="22">
        <v>0</v>
      </c>
      <c r="J2861" s="22">
        <v>0</v>
      </c>
      <c r="K2861" s="12" t="s">
        <v>2855</v>
      </c>
      <c r="T2861" s="12" t="s">
        <v>3471</v>
      </c>
    </row>
    <row r="2862" spans="5:20" ht="12.95" customHeight="1" x14ac:dyDescent="0.2">
      <c r="E2862" s="5" t="s">
        <v>2817</v>
      </c>
      <c r="G2862" s="5" t="s">
        <v>1586</v>
      </c>
      <c r="H2862" s="9" t="s">
        <v>1587</v>
      </c>
      <c r="I2862" s="22">
        <v>0</v>
      </c>
      <c r="J2862" s="22">
        <v>0</v>
      </c>
      <c r="K2862" s="12" t="s">
        <v>2856</v>
      </c>
      <c r="T2862" s="12" t="s">
        <v>3472</v>
      </c>
    </row>
    <row r="2863" spans="5:20" ht="12.95" customHeight="1" x14ac:dyDescent="0.2">
      <c r="E2863" s="5" t="s">
        <v>2817</v>
      </c>
      <c r="G2863" s="5" t="s">
        <v>1589</v>
      </c>
      <c r="H2863" s="9" t="s">
        <v>1590</v>
      </c>
      <c r="I2863" s="22">
        <v>0</v>
      </c>
      <c r="J2863" s="22">
        <v>0</v>
      </c>
      <c r="K2863" s="12" t="s">
        <v>2857</v>
      </c>
      <c r="T2863" s="12" t="s">
        <v>3473</v>
      </c>
    </row>
    <row r="2864" spans="5:20" ht="12.95" customHeight="1" x14ac:dyDescent="0.2">
      <c r="E2864" s="5" t="s">
        <v>2817</v>
      </c>
      <c r="G2864" s="5" t="s">
        <v>1592</v>
      </c>
      <c r="H2864" s="9" t="s">
        <v>1593</v>
      </c>
      <c r="I2864" s="22">
        <v>0</v>
      </c>
      <c r="J2864" s="22">
        <v>0</v>
      </c>
      <c r="K2864" s="12" t="s">
        <v>2858</v>
      </c>
      <c r="T2864" s="12" t="s">
        <v>3474</v>
      </c>
    </row>
    <row r="2865" spans="5:20" ht="12.95" customHeight="1" x14ac:dyDescent="0.2">
      <c r="E2865" s="5" t="s">
        <v>2817</v>
      </c>
      <c r="G2865" s="5" t="s">
        <v>1595</v>
      </c>
      <c r="H2865" s="9" t="s">
        <v>1596</v>
      </c>
      <c r="I2865" s="22">
        <v>0</v>
      </c>
      <c r="J2865" s="22">
        <v>0</v>
      </c>
      <c r="K2865" s="12" t="s">
        <v>2859</v>
      </c>
      <c r="T2865" s="12" t="s">
        <v>3475</v>
      </c>
    </row>
    <row r="2866" spans="5:20" ht="12.95" customHeight="1" x14ac:dyDescent="0.2">
      <c r="E2866" s="5" t="s">
        <v>2817</v>
      </c>
      <c r="G2866" s="3" t="s">
        <v>1598</v>
      </c>
      <c r="H2866" s="10" t="s">
        <v>1599</v>
      </c>
      <c r="I2866" s="23">
        <f>SUM(I2849:I2865)</f>
        <v>0</v>
      </c>
      <c r="J2866" s="23">
        <f>SUM(J2849:J2865)</f>
        <v>0</v>
      </c>
      <c r="K2866" s="13" t="s">
        <v>2860</v>
      </c>
      <c r="T2866" s="12" t="s">
        <v>3476</v>
      </c>
    </row>
    <row r="2867" spans="5:20" ht="12.95" customHeight="1" x14ac:dyDescent="0.2">
      <c r="E2867" s="5" t="s">
        <v>2817</v>
      </c>
      <c r="G2867" s="7" t="s">
        <v>1601</v>
      </c>
      <c r="H2867" s="8" t="s">
        <v>1602</v>
      </c>
      <c r="I2867" s="21"/>
      <c r="J2867" s="21"/>
      <c r="K2867" s="12" t="s">
        <v>2861</v>
      </c>
      <c r="T2867" s="12" t="s">
        <v>3477</v>
      </c>
    </row>
    <row r="2868" spans="5:20" ht="12.95" customHeight="1" x14ac:dyDescent="0.2">
      <c r="E2868" s="5" t="s">
        <v>2817</v>
      </c>
      <c r="G2868" s="5" t="s">
        <v>1604</v>
      </c>
      <c r="H2868" s="9" t="s">
        <v>1605</v>
      </c>
      <c r="I2868" s="22">
        <v>0</v>
      </c>
      <c r="J2868" s="22">
        <v>0</v>
      </c>
      <c r="K2868" s="12" t="s">
        <v>2862</v>
      </c>
      <c r="T2868" s="12" t="s">
        <v>3478</v>
      </c>
    </row>
    <row r="2869" spans="5:20" ht="12.95" customHeight="1" x14ac:dyDescent="0.2">
      <c r="E2869" s="5" t="s">
        <v>2817</v>
      </c>
      <c r="G2869" s="5" t="s">
        <v>1607</v>
      </c>
      <c r="H2869" s="9" t="s">
        <v>1608</v>
      </c>
      <c r="I2869" s="22">
        <v>0</v>
      </c>
      <c r="J2869" s="22">
        <v>0</v>
      </c>
      <c r="K2869" s="12" t="s">
        <v>2863</v>
      </c>
      <c r="T2869" s="12" t="s">
        <v>3479</v>
      </c>
    </row>
    <row r="2870" spans="5:20" ht="12.95" customHeight="1" x14ac:dyDescent="0.2">
      <c r="E2870" s="5" t="s">
        <v>2817</v>
      </c>
      <c r="G2870" s="5" t="s">
        <v>1610</v>
      </c>
      <c r="H2870" s="9" t="s">
        <v>1611</v>
      </c>
      <c r="I2870" s="22">
        <v>0</v>
      </c>
      <c r="J2870" s="22">
        <v>0</v>
      </c>
      <c r="K2870" s="12" t="s">
        <v>2864</v>
      </c>
      <c r="T2870" s="12" t="s">
        <v>3480</v>
      </c>
    </row>
    <row r="2871" spans="5:20" ht="12.95" customHeight="1" x14ac:dyDescent="0.2">
      <c r="E2871" s="5" t="s">
        <v>2817</v>
      </c>
      <c r="G2871" s="3" t="s">
        <v>1613</v>
      </c>
      <c r="H2871" s="10" t="s">
        <v>1614</v>
      </c>
      <c r="I2871" s="23">
        <f>SUM(I2868:I2870)</f>
        <v>0</v>
      </c>
      <c r="J2871" s="23">
        <f>SUM(J2868:J2870)</f>
        <v>0</v>
      </c>
      <c r="K2871" s="13" t="s">
        <v>2865</v>
      </c>
      <c r="T2871" s="12" t="s">
        <v>3481</v>
      </c>
    </row>
    <row r="2872" spans="5:20" ht="12.95" customHeight="1" x14ac:dyDescent="0.2">
      <c r="E2872" s="5" t="s">
        <v>2817</v>
      </c>
      <c r="G2872" s="3" t="s">
        <v>1616</v>
      </c>
      <c r="H2872" s="10" t="s">
        <v>1617</v>
      </c>
      <c r="I2872" s="23">
        <f>+I2866+I2871</f>
        <v>0</v>
      </c>
      <c r="J2872" s="23">
        <f>+J2866+J2871</f>
        <v>0</v>
      </c>
      <c r="K2872" s="13" t="s">
        <v>2866</v>
      </c>
      <c r="T2872" s="12" t="s">
        <v>3482</v>
      </c>
    </row>
    <row r="2873" spans="5:20" ht="12.95" customHeight="1" x14ac:dyDescent="0.2">
      <c r="E2873" s="5" t="s">
        <v>2817</v>
      </c>
      <c r="G2873" s="7" t="s">
        <v>1619</v>
      </c>
      <c r="H2873" s="8" t="s">
        <v>1620</v>
      </c>
      <c r="I2873" s="21"/>
      <c r="J2873" s="21"/>
      <c r="K2873" s="12" t="s">
        <v>2867</v>
      </c>
      <c r="T2873" s="12" t="s">
        <v>3483</v>
      </c>
    </row>
    <row r="2874" spans="5:20" ht="12.95" customHeight="1" x14ac:dyDescent="0.2">
      <c r="E2874" s="5" t="s">
        <v>2817</v>
      </c>
      <c r="G2874" s="3" t="s">
        <v>1622</v>
      </c>
      <c r="H2874" s="10" t="s">
        <v>1623</v>
      </c>
      <c r="I2874" s="23">
        <f>+I2847-(I2872*$I$1)</f>
        <v>0</v>
      </c>
      <c r="J2874" s="23">
        <f>+J2847-(J2872*$I$1)</f>
        <v>0</v>
      </c>
      <c r="K2874" s="13" t="s">
        <v>2868</v>
      </c>
      <c r="T2874" s="12" t="s">
        <v>3484</v>
      </c>
    </row>
    <row r="2875" spans="5:20" ht="12.95" customHeight="1" x14ac:dyDescent="0.2">
      <c r="E2875" s="5" t="s">
        <v>2817</v>
      </c>
      <c r="G2875" s="5" t="s">
        <v>1625</v>
      </c>
      <c r="H2875" s="9" t="s">
        <v>1626</v>
      </c>
      <c r="I2875" s="22">
        <v>0</v>
      </c>
      <c r="J2875" s="22">
        <v>0</v>
      </c>
      <c r="K2875" s="12" t="s">
        <v>2869</v>
      </c>
      <c r="T2875" s="12" t="s">
        <v>3485</v>
      </c>
    </row>
    <row r="2876" spans="5:20" ht="12.95" customHeight="1" x14ac:dyDescent="0.2">
      <c r="E2876" s="5" t="s">
        <v>2817</v>
      </c>
      <c r="G2876" s="3" t="s">
        <v>1628</v>
      </c>
      <c r="H2876" s="10" t="s">
        <v>1629</v>
      </c>
      <c r="I2876" s="23">
        <f>+I2874-(I2875*$I$1)</f>
        <v>0</v>
      </c>
      <c r="J2876" s="23">
        <f>+J2874-(J2875*$I$1)</f>
        <v>0</v>
      </c>
      <c r="K2876" s="13" t="s">
        <v>2870</v>
      </c>
      <c r="T2876" s="12" t="s">
        <v>3486</v>
      </c>
    </row>
    <row r="2877" spans="5:20" ht="12.95" customHeight="1" x14ac:dyDescent="0.2">
      <c r="E2877" s="5" t="s">
        <v>2817</v>
      </c>
      <c r="G2877" s="5" t="s">
        <v>1631</v>
      </c>
      <c r="H2877" s="9" t="s">
        <v>1632</v>
      </c>
      <c r="I2877" s="22">
        <v>0</v>
      </c>
      <c r="J2877" s="22">
        <v>0</v>
      </c>
      <c r="K2877" s="12" t="s">
        <v>2871</v>
      </c>
      <c r="T2877" s="12" t="s">
        <v>3487</v>
      </c>
    </row>
    <row r="2878" spans="5:20" ht="12.95" customHeight="1" x14ac:dyDescent="0.2">
      <c r="E2878" s="5" t="s">
        <v>2817</v>
      </c>
      <c r="G2878" s="5" t="s">
        <v>1634</v>
      </c>
      <c r="H2878" s="9" t="s">
        <v>1635</v>
      </c>
      <c r="I2878" s="22">
        <v>0</v>
      </c>
      <c r="J2878" s="22">
        <v>0</v>
      </c>
      <c r="K2878" s="12" t="s">
        <v>2872</v>
      </c>
      <c r="T2878" s="12" t="s">
        <v>3488</v>
      </c>
    </row>
    <row r="2879" spans="5:20" ht="12.95" customHeight="1" x14ac:dyDescent="0.2">
      <c r="E2879" s="5" t="s">
        <v>2817</v>
      </c>
      <c r="G2879" s="3" t="s">
        <v>1637</v>
      </c>
      <c r="H2879" s="10" t="s">
        <v>1638</v>
      </c>
      <c r="I2879" s="23">
        <f>SUM(I2876:I2878)</f>
        <v>0</v>
      </c>
      <c r="J2879" s="23">
        <f>SUM(J2876:J2878)</f>
        <v>0</v>
      </c>
      <c r="K2879" s="13" t="s">
        <v>2873</v>
      </c>
      <c r="T2879" s="12" t="s">
        <v>3489</v>
      </c>
    </row>
    <row r="2880" spans="5:20" ht="12.95" customHeight="1" x14ac:dyDescent="0.2">
      <c r="E2880" s="5" t="s">
        <v>2817</v>
      </c>
      <c r="G2880" s="7" t="s">
        <v>1640</v>
      </c>
      <c r="H2880" s="8" t="s">
        <v>1641</v>
      </c>
      <c r="I2880" s="21"/>
      <c r="J2880" s="21"/>
      <c r="K2880" s="12" t="s">
        <v>2874</v>
      </c>
      <c r="T2880" s="12" t="s">
        <v>3490</v>
      </c>
    </row>
    <row r="2881" spans="4:20" ht="12.95" customHeight="1" x14ac:dyDescent="0.2">
      <c r="E2881" s="5" t="s">
        <v>2817</v>
      </c>
      <c r="G2881" s="5" t="s">
        <v>1643</v>
      </c>
      <c r="H2881" s="9" t="s">
        <v>1644</v>
      </c>
      <c r="I2881" s="22">
        <v>0</v>
      </c>
      <c r="J2881" s="22">
        <v>0</v>
      </c>
      <c r="K2881" s="12" t="s">
        <v>2875</v>
      </c>
      <c r="T2881" s="12" t="s">
        <v>3491</v>
      </c>
    </row>
    <row r="2882" spans="4:20" ht="12.95" customHeight="1" x14ac:dyDescent="0.2">
      <c r="E2882" s="5" t="s">
        <v>2817</v>
      </c>
      <c r="G2882" s="5" t="s">
        <v>1646</v>
      </c>
      <c r="H2882" s="9" t="s">
        <v>1647</v>
      </c>
      <c r="I2882" s="22">
        <v>0</v>
      </c>
      <c r="J2882" s="22">
        <v>0</v>
      </c>
      <c r="K2882" s="12" t="s">
        <v>2876</v>
      </c>
      <c r="T2882" s="12" t="s">
        <v>3492</v>
      </c>
    </row>
    <row r="2883" spans="4:20" ht="12.95" customHeight="1" x14ac:dyDescent="0.2">
      <c r="E2883" s="5" t="s">
        <v>2817</v>
      </c>
      <c r="G2883" s="5" t="s">
        <v>1649</v>
      </c>
      <c r="H2883" s="9" t="s">
        <v>1650</v>
      </c>
      <c r="I2883" s="22">
        <v>0</v>
      </c>
      <c r="J2883" s="22">
        <v>0</v>
      </c>
      <c r="K2883" s="12" t="s">
        <v>2877</v>
      </c>
      <c r="T2883" s="12" t="s">
        <v>3493</v>
      </c>
    </row>
    <row r="2884" spans="4:20" ht="12.95" customHeight="1" x14ac:dyDescent="0.2">
      <c r="E2884" s="5" t="s">
        <v>2817</v>
      </c>
      <c r="G2884" s="5" t="s">
        <v>1652</v>
      </c>
      <c r="H2884" s="9" t="s">
        <v>1653</v>
      </c>
      <c r="I2884" s="22">
        <v>0</v>
      </c>
      <c r="J2884" s="22">
        <v>0</v>
      </c>
      <c r="K2884" s="12" t="s">
        <v>2878</v>
      </c>
      <c r="T2884" s="12" t="s">
        <v>3494</v>
      </c>
    </row>
    <row r="2885" spans="4:20" ht="12.95" customHeight="1" x14ac:dyDescent="0.2">
      <c r="E2885" s="5" t="s">
        <v>2817</v>
      </c>
      <c r="G2885" s="5" t="s">
        <v>1655</v>
      </c>
      <c r="H2885" s="9" t="s">
        <v>1656</v>
      </c>
      <c r="I2885" s="22">
        <v>0</v>
      </c>
      <c r="J2885" s="22">
        <v>0</v>
      </c>
      <c r="K2885" s="12" t="s">
        <v>2879</v>
      </c>
      <c r="T2885" s="12" t="s">
        <v>3495</v>
      </c>
    </row>
    <row r="2886" spans="4:20" ht="12.95" customHeight="1" x14ac:dyDescent="0.2">
      <c r="E2886" s="5" t="s">
        <v>2817</v>
      </c>
      <c r="G2886" s="5" t="s">
        <v>1658</v>
      </c>
      <c r="H2886" s="9" t="s">
        <v>1659</v>
      </c>
      <c r="I2886" s="22">
        <v>0</v>
      </c>
      <c r="J2886" s="22">
        <v>0</v>
      </c>
      <c r="K2886" s="12" t="s">
        <v>2880</v>
      </c>
      <c r="T2886" s="12" t="s">
        <v>3496</v>
      </c>
    </row>
    <row r="2887" spans="4:20" ht="12.95" customHeight="1" x14ac:dyDescent="0.2">
      <c r="E2887" s="5" t="s">
        <v>2817</v>
      </c>
      <c r="G2887" s="5" t="s">
        <v>1661</v>
      </c>
      <c r="H2887" s="9" t="s">
        <v>1662</v>
      </c>
      <c r="I2887" s="22">
        <v>0</v>
      </c>
      <c r="J2887" s="22">
        <v>0</v>
      </c>
      <c r="K2887" s="12" t="s">
        <v>2881</v>
      </c>
      <c r="T2887" s="12" t="s">
        <v>3497</v>
      </c>
    </row>
    <row r="2888" spans="4:20" ht="12.95" customHeight="1" x14ac:dyDescent="0.2">
      <c r="E2888" s="5" t="s">
        <v>2817</v>
      </c>
      <c r="G2888" s="5" t="s">
        <v>1664</v>
      </c>
      <c r="H2888" s="9" t="s">
        <v>1665</v>
      </c>
      <c r="I2888" s="22">
        <v>0</v>
      </c>
      <c r="J2888" s="22">
        <v>0</v>
      </c>
      <c r="K2888" s="12" t="s">
        <v>2882</v>
      </c>
      <c r="T2888" s="12" t="s">
        <v>3498</v>
      </c>
    </row>
    <row r="2889" spans="4:20" ht="12.95" customHeight="1" x14ac:dyDescent="0.2">
      <c r="E2889" s="5" t="s">
        <v>2817</v>
      </c>
      <c r="G2889" s="5" t="s">
        <v>1667</v>
      </c>
      <c r="H2889" s="9" t="s">
        <v>1668</v>
      </c>
      <c r="I2889" s="22">
        <v>0</v>
      </c>
      <c r="J2889" s="22">
        <v>0</v>
      </c>
      <c r="K2889" s="12" t="s">
        <v>2883</v>
      </c>
      <c r="T2889" s="12" t="s">
        <v>3499</v>
      </c>
    </row>
    <row r="2890" spans="4:20" ht="12.95" customHeight="1" x14ac:dyDescent="0.2">
      <c r="E2890" s="5" t="s">
        <v>2817</v>
      </c>
      <c r="G2890" s="3" t="s">
        <v>1670</v>
      </c>
      <c r="H2890" s="10" t="s">
        <v>1671</v>
      </c>
      <c r="I2890" s="23">
        <f>+I2879+SUM(I2881:I2889)</f>
        <v>0</v>
      </c>
      <c r="J2890" s="23">
        <f>+J2879+SUM(J2881:J2889)</f>
        <v>0</v>
      </c>
      <c r="K2890" s="13" t="s">
        <v>2884</v>
      </c>
      <c r="T2890" s="12" t="s">
        <v>3500</v>
      </c>
    </row>
    <row r="2891" spans="4:20" ht="12.95" customHeight="1" x14ac:dyDescent="0.2">
      <c r="D2891" s="5" t="s">
        <v>2885</v>
      </c>
      <c r="E2891" s="5" t="s">
        <v>2886</v>
      </c>
      <c r="F2891" s="18"/>
      <c r="G2891" s="7" t="s">
        <v>4652</v>
      </c>
      <c r="H2891" s="8" t="s">
        <v>4653</v>
      </c>
      <c r="I2891" s="21"/>
      <c r="J2891" s="21"/>
      <c r="K2891" s="12" t="s">
        <v>2887</v>
      </c>
      <c r="T2891" s="12" t="s">
        <v>3434</v>
      </c>
    </row>
    <row r="2892" spans="4:20" ht="12.95" customHeight="1" x14ac:dyDescent="0.2">
      <c r="E2892" s="5" t="s">
        <v>2886</v>
      </c>
      <c r="G2892" s="5" t="s">
        <v>4655</v>
      </c>
      <c r="H2892" s="9" t="s">
        <v>4656</v>
      </c>
      <c r="I2892" s="22">
        <v>0</v>
      </c>
      <c r="J2892" s="22">
        <v>0</v>
      </c>
      <c r="K2892" s="12" t="s">
        <v>2888</v>
      </c>
      <c r="T2892" s="12" t="s">
        <v>3435</v>
      </c>
    </row>
    <row r="2893" spans="4:20" ht="12.95" customHeight="1" x14ac:dyDescent="0.2">
      <c r="E2893" s="5" t="s">
        <v>2886</v>
      </c>
      <c r="G2893" s="5" t="s">
        <v>4658</v>
      </c>
      <c r="H2893" s="9" t="s">
        <v>4659</v>
      </c>
      <c r="I2893" s="22">
        <v>0</v>
      </c>
      <c r="J2893" s="22">
        <v>0</v>
      </c>
      <c r="K2893" s="12" t="s">
        <v>2889</v>
      </c>
      <c r="T2893" s="12" t="s">
        <v>3436</v>
      </c>
    </row>
    <row r="2894" spans="4:20" ht="12.95" customHeight="1" x14ac:dyDescent="0.2">
      <c r="E2894" s="5" t="s">
        <v>2886</v>
      </c>
      <c r="G2894" s="5" t="s">
        <v>4661</v>
      </c>
      <c r="H2894" s="9" t="s">
        <v>4662</v>
      </c>
      <c r="I2894" s="22">
        <v>0</v>
      </c>
      <c r="J2894" s="22">
        <v>0</v>
      </c>
      <c r="K2894" s="12" t="s">
        <v>2890</v>
      </c>
      <c r="T2894" s="12" t="s">
        <v>3437</v>
      </c>
    </row>
    <row r="2895" spans="4:20" ht="12.95" customHeight="1" x14ac:dyDescent="0.2">
      <c r="E2895" s="5" t="s">
        <v>2886</v>
      </c>
      <c r="G2895" s="5" t="s">
        <v>4664</v>
      </c>
      <c r="H2895" s="9" t="s">
        <v>4665</v>
      </c>
      <c r="I2895" s="22">
        <v>0</v>
      </c>
      <c r="J2895" s="22">
        <v>0</v>
      </c>
      <c r="K2895" s="12" t="s">
        <v>2891</v>
      </c>
      <c r="T2895" s="12" t="s">
        <v>3438</v>
      </c>
    </row>
    <row r="2896" spans="4:20" ht="12.95" customHeight="1" x14ac:dyDescent="0.2">
      <c r="E2896" s="5" t="s">
        <v>2886</v>
      </c>
      <c r="G2896" s="5" t="s">
        <v>4667</v>
      </c>
      <c r="H2896" s="9" t="s">
        <v>4668</v>
      </c>
      <c r="I2896" s="22">
        <v>0</v>
      </c>
      <c r="J2896" s="22">
        <v>0</v>
      </c>
      <c r="K2896" s="12" t="s">
        <v>2892</v>
      </c>
      <c r="T2896" s="12" t="s">
        <v>3439</v>
      </c>
    </row>
    <row r="2897" spans="5:20" ht="12.95" customHeight="1" x14ac:dyDescent="0.2">
      <c r="E2897" s="5" t="s">
        <v>2886</v>
      </c>
      <c r="G2897" s="5" t="s">
        <v>4670</v>
      </c>
      <c r="H2897" s="9" t="s">
        <v>4671</v>
      </c>
      <c r="I2897" s="22">
        <v>0</v>
      </c>
      <c r="J2897" s="22">
        <v>0</v>
      </c>
      <c r="K2897" s="12" t="s">
        <v>2893</v>
      </c>
      <c r="T2897" s="12" t="s">
        <v>3440</v>
      </c>
    </row>
    <row r="2898" spans="5:20" ht="12.95" customHeight="1" x14ac:dyDescent="0.2">
      <c r="E2898" s="5" t="s">
        <v>2886</v>
      </c>
      <c r="G2898" s="5" t="s">
        <v>4673</v>
      </c>
      <c r="H2898" s="9" t="s">
        <v>4674</v>
      </c>
      <c r="I2898" s="22">
        <v>0</v>
      </c>
      <c r="J2898" s="22">
        <v>0</v>
      </c>
      <c r="K2898" s="12" t="s">
        <v>2894</v>
      </c>
      <c r="T2898" s="12" t="s">
        <v>3441</v>
      </c>
    </row>
    <row r="2899" spans="5:20" ht="12.95" customHeight="1" x14ac:dyDescent="0.2">
      <c r="E2899" s="5" t="s">
        <v>2886</v>
      </c>
      <c r="G2899" s="5" t="s">
        <v>4676</v>
      </c>
      <c r="H2899" s="9" t="s">
        <v>4677</v>
      </c>
      <c r="I2899" s="22">
        <v>0</v>
      </c>
      <c r="J2899" s="22">
        <v>0</v>
      </c>
      <c r="K2899" s="12" t="s">
        <v>2895</v>
      </c>
      <c r="T2899" s="12" t="s">
        <v>3442</v>
      </c>
    </row>
    <row r="2900" spans="5:20" ht="12.95" customHeight="1" x14ac:dyDescent="0.2">
      <c r="E2900" s="5" t="s">
        <v>2886</v>
      </c>
      <c r="G2900" s="5" t="s">
        <v>4679</v>
      </c>
      <c r="H2900" s="9" t="s">
        <v>4680</v>
      </c>
      <c r="I2900" s="22">
        <v>0</v>
      </c>
      <c r="J2900" s="22">
        <v>0</v>
      </c>
      <c r="K2900" s="12" t="s">
        <v>2896</v>
      </c>
      <c r="T2900" s="12" t="s">
        <v>3443</v>
      </c>
    </row>
    <row r="2901" spans="5:20" ht="12.95" customHeight="1" x14ac:dyDescent="0.2">
      <c r="E2901" s="5" t="s">
        <v>2886</v>
      </c>
      <c r="G2901" s="5" t="s">
        <v>4682</v>
      </c>
      <c r="H2901" s="9" t="s">
        <v>4683</v>
      </c>
      <c r="I2901" s="22">
        <v>0</v>
      </c>
      <c r="J2901" s="22">
        <v>0</v>
      </c>
      <c r="K2901" s="12" t="s">
        <v>2897</v>
      </c>
      <c r="T2901" s="12" t="s">
        <v>3444</v>
      </c>
    </row>
    <row r="2902" spans="5:20" ht="12.95" customHeight="1" x14ac:dyDescent="0.2">
      <c r="E2902" s="5" t="s">
        <v>2886</v>
      </c>
      <c r="G2902" s="5" t="s">
        <v>4685</v>
      </c>
      <c r="H2902" s="9" t="s">
        <v>4686</v>
      </c>
      <c r="I2902" s="22">
        <v>0</v>
      </c>
      <c r="J2902" s="22">
        <v>0</v>
      </c>
      <c r="K2902" s="12" t="s">
        <v>2898</v>
      </c>
      <c r="T2902" s="12" t="s">
        <v>3445</v>
      </c>
    </row>
    <row r="2903" spans="5:20" ht="12.95" customHeight="1" x14ac:dyDescent="0.2">
      <c r="E2903" s="5" t="s">
        <v>2886</v>
      </c>
      <c r="G2903" s="5" t="s">
        <v>4688</v>
      </c>
      <c r="H2903" s="9" t="s">
        <v>4689</v>
      </c>
      <c r="I2903" s="22">
        <v>0</v>
      </c>
      <c r="J2903" s="22">
        <v>0</v>
      </c>
      <c r="K2903" s="12" t="s">
        <v>2899</v>
      </c>
      <c r="T2903" s="12" t="s">
        <v>3446</v>
      </c>
    </row>
    <row r="2904" spans="5:20" ht="12.95" customHeight="1" x14ac:dyDescent="0.2">
      <c r="E2904" s="5" t="s">
        <v>2886</v>
      </c>
      <c r="G2904" s="5" t="s">
        <v>4691</v>
      </c>
      <c r="H2904" s="9" t="s">
        <v>4692</v>
      </c>
      <c r="I2904" s="22">
        <v>0</v>
      </c>
      <c r="J2904" s="22">
        <v>0</v>
      </c>
      <c r="K2904" s="12" t="s">
        <v>2900</v>
      </c>
      <c r="T2904" s="12" t="s">
        <v>3447</v>
      </c>
    </row>
    <row r="2905" spans="5:20" ht="12.95" customHeight="1" x14ac:dyDescent="0.2">
      <c r="E2905" s="5" t="s">
        <v>2886</v>
      </c>
      <c r="G2905" s="5" t="s">
        <v>4694</v>
      </c>
      <c r="H2905" s="9" t="s">
        <v>4695</v>
      </c>
      <c r="I2905" s="22">
        <v>0</v>
      </c>
      <c r="J2905" s="22">
        <v>0</v>
      </c>
      <c r="K2905" s="12" t="s">
        <v>2901</v>
      </c>
      <c r="T2905" s="12" t="s">
        <v>3448</v>
      </c>
    </row>
    <row r="2906" spans="5:20" ht="12.95" customHeight="1" x14ac:dyDescent="0.2">
      <c r="E2906" s="5" t="s">
        <v>2886</v>
      </c>
      <c r="G2906" s="3" t="s">
        <v>4697</v>
      </c>
      <c r="H2906" s="10" t="s">
        <v>4698</v>
      </c>
      <c r="I2906" s="23">
        <f>SUM(I2892:I2905)</f>
        <v>0</v>
      </c>
      <c r="J2906" s="23">
        <f>SUM(J2892:J2905)</f>
        <v>0</v>
      </c>
      <c r="K2906" s="13" t="s">
        <v>2902</v>
      </c>
      <c r="T2906" s="12" t="s">
        <v>3449</v>
      </c>
    </row>
    <row r="2907" spans="5:20" ht="12.95" customHeight="1" x14ac:dyDescent="0.2">
      <c r="E2907" s="5" t="s">
        <v>2886</v>
      </c>
      <c r="G2907" s="5" t="s">
        <v>4700</v>
      </c>
      <c r="H2907" s="9" t="s">
        <v>4701</v>
      </c>
      <c r="I2907" s="22">
        <v>0</v>
      </c>
      <c r="J2907" s="22">
        <v>0</v>
      </c>
      <c r="K2907" s="12" t="s">
        <v>2903</v>
      </c>
      <c r="T2907" s="12" t="s">
        <v>3450</v>
      </c>
    </row>
    <row r="2908" spans="5:20" ht="12.95" customHeight="1" x14ac:dyDescent="0.2">
      <c r="E2908" s="5" t="s">
        <v>2886</v>
      </c>
      <c r="G2908" s="3" t="s">
        <v>4703</v>
      </c>
      <c r="H2908" s="10" t="s">
        <v>4704</v>
      </c>
      <c r="I2908" s="23">
        <f>+I2906-(I2907*$I$1)</f>
        <v>0</v>
      </c>
      <c r="J2908" s="23">
        <f>+J2906-(J2907*$I$1)</f>
        <v>0</v>
      </c>
      <c r="K2908" s="13" t="s">
        <v>2904</v>
      </c>
      <c r="T2908" s="12" t="s">
        <v>3451</v>
      </c>
    </row>
    <row r="2909" spans="5:20" ht="12.95" customHeight="1" x14ac:dyDescent="0.2">
      <c r="E2909" s="5" t="s">
        <v>2886</v>
      </c>
      <c r="G2909" s="7" t="s">
        <v>4706</v>
      </c>
      <c r="H2909" s="8" t="s">
        <v>4707</v>
      </c>
      <c r="I2909" s="21"/>
      <c r="J2909" s="21"/>
      <c r="K2909" s="12" t="s">
        <v>2905</v>
      </c>
      <c r="T2909" s="12" t="s">
        <v>3452</v>
      </c>
    </row>
    <row r="2910" spans="5:20" ht="12.95" customHeight="1" x14ac:dyDescent="0.2">
      <c r="E2910" s="5" t="s">
        <v>2886</v>
      </c>
      <c r="G2910" s="5" t="s">
        <v>4709</v>
      </c>
      <c r="H2910" s="9" t="s">
        <v>4710</v>
      </c>
      <c r="I2910" s="22">
        <v>0</v>
      </c>
      <c r="J2910" s="22">
        <v>0</v>
      </c>
      <c r="K2910" s="12" t="s">
        <v>2906</v>
      </c>
      <c r="T2910" s="12" t="s">
        <v>3453</v>
      </c>
    </row>
    <row r="2911" spans="5:20" ht="12.95" customHeight="1" x14ac:dyDescent="0.2">
      <c r="E2911" s="5" t="s">
        <v>2886</v>
      </c>
      <c r="G2911" s="5" t="s">
        <v>4712</v>
      </c>
      <c r="H2911" s="9" t="s">
        <v>1533</v>
      </c>
      <c r="I2911" s="22">
        <v>0</v>
      </c>
      <c r="J2911" s="22">
        <v>0</v>
      </c>
      <c r="K2911" s="12" t="s">
        <v>2907</v>
      </c>
      <c r="T2911" s="12" t="s">
        <v>3454</v>
      </c>
    </row>
    <row r="2912" spans="5:20" ht="12.95" customHeight="1" x14ac:dyDescent="0.2">
      <c r="E2912" s="5" t="s">
        <v>2886</v>
      </c>
      <c r="G2912" s="5" t="s">
        <v>1535</v>
      </c>
      <c r="H2912" s="9" t="s">
        <v>1536</v>
      </c>
      <c r="I2912" s="22">
        <v>0</v>
      </c>
      <c r="J2912" s="22">
        <v>0</v>
      </c>
      <c r="K2912" s="12" t="s">
        <v>2908</v>
      </c>
      <c r="T2912" s="12" t="s">
        <v>3455</v>
      </c>
    </row>
    <row r="2913" spans="5:20" ht="12.95" customHeight="1" x14ac:dyDescent="0.2">
      <c r="E2913" s="5" t="s">
        <v>2886</v>
      </c>
      <c r="G2913" s="3" t="s">
        <v>1538</v>
      </c>
      <c r="H2913" s="10" t="s">
        <v>1539</v>
      </c>
      <c r="I2913" s="23">
        <f>SUM(I2910:I2912)</f>
        <v>0</v>
      </c>
      <c r="J2913" s="23">
        <f>SUM(J2910:J2912)</f>
        <v>0</v>
      </c>
      <c r="K2913" s="13" t="s">
        <v>2909</v>
      </c>
      <c r="T2913" s="12" t="s">
        <v>3456</v>
      </c>
    </row>
    <row r="2914" spans="5:20" ht="12.95" customHeight="1" x14ac:dyDescent="0.2">
      <c r="E2914" s="5" t="s">
        <v>2886</v>
      </c>
      <c r="G2914" s="3" t="s">
        <v>1541</v>
      </c>
      <c r="H2914" s="10" t="s">
        <v>1542</v>
      </c>
      <c r="I2914" s="23">
        <f>+I2908+I2913</f>
        <v>0</v>
      </c>
      <c r="J2914" s="23">
        <f>+J2908+J2913</f>
        <v>0</v>
      </c>
      <c r="K2914" s="13" t="s">
        <v>2910</v>
      </c>
      <c r="T2914" s="12" t="s">
        <v>3457</v>
      </c>
    </row>
    <row r="2915" spans="5:20" ht="12.95" customHeight="1" x14ac:dyDescent="0.2">
      <c r="E2915" s="5" t="s">
        <v>2886</v>
      </c>
      <c r="G2915" s="7" t="s">
        <v>1544</v>
      </c>
      <c r="H2915" s="8" t="s">
        <v>1545</v>
      </c>
      <c r="I2915" s="21"/>
      <c r="J2915" s="21"/>
      <c r="K2915" s="12" t="s">
        <v>2911</v>
      </c>
      <c r="T2915" s="12" t="s">
        <v>3458</v>
      </c>
    </row>
    <row r="2916" spans="5:20" ht="12.95" customHeight="1" x14ac:dyDescent="0.2">
      <c r="E2916" s="5" t="s">
        <v>2886</v>
      </c>
      <c r="G2916" s="5" t="s">
        <v>1547</v>
      </c>
      <c r="H2916" s="9" t="s">
        <v>1548</v>
      </c>
      <c r="I2916" s="22">
        <v>0</v>
      </c>
      <c r="J2916" s="22">
        <v>0</v>
      </c>
      <c r="K2916" s="12" t="s">
        <v>2912</v>
      </c>
      <c r="T2916" s="12" t="s">
        <v>3459</v>
      </c>
    </row>
    <row r="2917" spans="5:20" ht="12.95" customHeight="1" x14ac:dyDescent="0.2">
      <c r="E2917" s="5" t="s">
        <v>2886</v>
      </c>
      <c r="G2917" s="5" t="s">
        <v>1550</v>
      </c>
      <c r="H2917" s="9" t="s">
        <v>1551</v>
      </c>
      <c r="I2917" s="22">
        <v>0</v>
      </c>
      <c r="J2917" s="22">
        <v>0</v>
      </c>
      <c r="K2917" s="12" t="s">
        <v>2913</v>
      </c>
      <c r="T2917" s="12" t="s">
        <v>3460</v>
      </c>
    </row>
    <row r="2918" spans="5:20" ht="12.95" customHeight="1" x14ac:dyDescent="0.2">
      <c r="E2918" s="5" t="s">
        <v>2886</v>
      </c>
      <c r="G2918" s="5" t="s">
        <v>1553</v>
      </c>
      <c r="H2918" s="9" t="s">
        <v>1554</v>
      </c>
      <c r="I2918" s="22">
        <v>0</v>
      </c>
      <c r="J2918" s="22">
        <v>0</v>
      </c>
      <c r="K2918" s="12" t="s">
        <v>2914</v>
      </c>
      <c r="T2918" s="12" t="s">
        <v>3461</v>
      </c>
    </row>
    <row r="2919" spans="5:20" ht="12.95" customHeight="1" x14ac:dyDescent="0.2">
      <c r="E2919" s="5" t="s">
        <v>2886</v>
      </c>
      <c r="G2919" s="5" t="s">
        <v>1556</v>
      </c>
      <c r="H2919" s="9" t="s">
        <v>1557</v>
      </c>
      <c r="I2919" s="22">
        <v>0</v>
      </c>
      <c r="J2919" s="22">
        <v>0</v>
      </c>
      <c r="K2919" s="12" t="s">
        <v>2915</v>
      </c>
      <c r="T2919" s="12" t="s">
        <v>3462</v>
      </c>
    </row>
    <row r="2920" spans="5:20" ht="12.95" customHeight="1" x14ac:dyDescent="0.2">
      <c r="E2920" s="5" t="s">
        <v>2886</v>
      </c>
      <c r="G2920" s="5" t="s">
        <v>1559</v>
      </c>
      <c r="H2920" s="9" t="s">
        <v>1560</v>
      </c>
      <c r="I2920" s="22">
        <v>0</v>
      </c>
      <c r="J2920" s="22">
        <v>0</v>
      </c>
      <c r="K2920" s="12" t="s">
        <v>2916</v>
      </c>
      <c r="T2920" s="12" t="s">
        <v>3463</v>
      </c>
    </row>
    <row r="2921" spans="5:20" ht="12.95" customHeight="1" x14ac:dyDescent="0.2">
      <c r="E2921" s="5" t="s">
        <v>2886</v>
      </c>
      <c r="G2921" s="5" t="s">
        <v>1562</v>
      </c>
      <c r="H2921" s="9" t="s">
        <v>1563</v>
      </c>
      <c r="I2921" s="22">
        <v>0</v>
      </c>
      <c r="J2921" s="22">
        <v>0</v>
      </c>
      <c r="K2921" s="12" t="s">
        <v>2917</v>
      </c>
      <c r="T2921" s="12" t="s">
        <v>3464</v>
      </c>
    </row>
    <row r="2922" spans="5:20" ht="12.95" customHeight="1" x14ac:dyDescent="0.2">
      <c r="E2922" s="5" t="s">
        <v>2886</v>
      </c>
      <c r="G2922" s="5" t="s">
        <v>1565</v>
      </c>
      <c r="H2922" s="9" t="s">
        <v>1566</v>
      </c>
      <c r="I2922" s="22">
        <v>0</v>
      </c>
      <c r="J2922" s="22">
        <v>0</v>
      </c>
      <c r="K2922" s="12" t="s">
        <v>2918</v>
      </c>
      <c r="T2922" s="12" t="s">
        <v>3465</v>
      </c>
    </row>
    <row r="2923" spans="5:20" ht="12.95" customHeight="1" x14ac:dyDescent="0.2">
      <c r="E2923" s="5" t="s">
        <v>2886</v>
      </c>
      <c r="G2923" s="5" t="s">
        <v>1568</v>
      </c>
      <c r="H2923" s="9" t="s">
        <v>1569</v>
      </c>
      <c r="I2923" s="22">
        <v>0</v>
      </c>
      <c r="J2923" s="22">
        <v>0</v>
      </c>
      <c r="K2923" s="12" t="s">
        <v>2919</v>
      </c>
      <c r="T2923" s="12" t="s">
        <v>3466</v>
      </c>
    </row>
    <row r="2924" spans="5:20" ht="12.95" customHeight="1" x14ac:dyDescent="0.2">
      <c r="E2924" s="5" t="s">
        <v>2886</v>
      </c>
      <c r="G2924" s="5" t="s">
        <v>1571</v>
      </c>
      <c r="H2924" s="9" t="s">
        <v>1572</v>
      </c>
      <c r="I2924" s="22">
        <v>0</v>
      </c>
      <c r="J2924" s="22">
        <v>0</v>
      </c>
      <c r="K2924" s="12" t="s">
        <v>2920</v>
      </c>
      <c r="T2924" s="12" t="s">
        <v>3467</v>
      </c>
    </row>
    <row r="2925" spans="5:20" ht="12.95" customHeight="1" x14ac:dyDescent="0.2">
      <c r="E2925" s="5" t="s">
        <v>2886</v>
      </c>
      <c r="G2925" s="5" t="s">
        <v>1574</v>
      </c>
      <c r="H2925" s="9" t="s">
        <v>1575</v>
      </c>
      <c r="I2925" s="22">
        <v>0</v>
      </c>
      <c r="J2925" s="22">
        <v>0</v>
      </c>
      <c r="K2925" s="12" t="s">
        <v>2921</v>
      </c>
      <c r="T2925" s="12" t="s">
        <v>3468</v>
      </c>
    </row>
    <row r="2926" spans="5:20" ht="12.95" customHeight="1" x14ac:dyDescent="0.2">
      <c r="E2926" s="5" t="s">
        <v>2886</v>
      </c>
      <c r="G2926" s="5" t="s">
        <v>1577</v>
      </c>
      <c r="H2926" s="9" t="s">
        <v>1578</v>
      </c>
      <c r="I2926" s="22">
        <v>0</v>
      </c>
      <c r="J2926" s="22">
        <v>0</v>
      </c>
      <c r="K2926" s="12" t="s">
        <v>2922</v>
      </c>
      <c r="T2926" s="12" t="s">
        <v>3469</v>
      </c>
    </row>
    <row r="2927" spans="5:20" ht="12.95" customHeight="1" x14ac:dyDescent="0.2">
      <c r="E2927" s="5" t="s">
        <v>2886</v>
      </c>
      <c r="G2927" s="5" t="s">
        <v>1580</v>
      </c>
      <c r="H2927" s="9" t="s">
        <v>1581</v>
      </c>
      <c r="I2927" s="22">
        <v>0</v>
      </c>
      <c r="J2927" s="22">
        <v>0</v>
      </c>
      <c r="K2927" s="12" t="s">
        <v>2923</v>
      </c>
      <c r="T2927" s="12" t="s">
        <v>3470</v>
      </c>
    </row>
    <row r="2928" spans="5:20" ht="12.95" customHeight="1" x14ac:dyDescent="0.2">
      <c r="E2928" s="5" t="s">
        <v>2886</v>
      </c>
      <c r="G2928" s="5" t="s">
        <v>1583</v>
      </c>
      <c r="H2928" s="9" t="s">
        <v>1584</v>
      </c>
      <c r="I2928" s="22">
        <v>0</v>
      </c>
      <c r="J2928" s="22">
        <v>0</v>
      </c>
      <c r="K2928" s="12" t="s">
        <v>2924</v>
      </c>
      <c r="T2928" s="12" t="s">
        <v>3471</v>
      </c>
    </row>
    <row r="2929" spans="5:20" ht="12.95" customHeight="1" x14ac:dyDescent="0.2">
      <c r="E2929" s="5" t="s">
        <v>2886</v>
      </c>
      <c r="G2929" s="5" t="s">
        <v>1586</v>
      </c>
      <c r="H2929" s="9" t="s">
        <v>1587</v>
      </c>
      <c r="I2929" s="22">
        <v>0</v>
      </c>
      <c r="J2929" s="22">
        <v>0</v>
      </c>
      <c r="K2929" s="12" t="s">
        <v>2925</v>
      </c>
      <c r="T2929" s="12" t="s">
        <v>3472</v>
      </c>
    </row>
    <row r="2930" spans="5:20" ht="12.95" customHeight="1" x14ac:dyDescent="0.2">
      <c r="E2930" s="5" t="s">
        <v>2886</v>
      </c>
      <c r="G2930" s="5" t="s">
        <v>1589</v>
      </c>
      <c r="H2930" s="9" t="s">
        <v>1590</v>
      </c>
      <c r="I2930" s="22">
        <v>0</v>
      </c>
      <c r="J2930" s="22">
        <v>0</v>
      </c>
      <c r="K2930" s="12" t="s">
        <v>2926</v>
      </c>
      <c r="T2930" s="12" t="s">
        <v>3473</v>
      </c>
    </row>
    <row r="2931" spans="5:20" ht="12.95" customHeight="1" x14ac:dyDescent="0.2">
      <c r="E2931" s="5" t="s">
        <v>2886</v>
      </c>
      <c r="G2931" s="5" t="s">
        <v>1592</v>
      </c>
      <c r="H2931" s="9" t="s">
        <v>1593</v>
      </c>
      <c r="I2931" s="22">
        <v>0</v>
      </c>
      <c r="J2931" s="22">
        <v>0</v>
      </c>
      <c r="K2931" s="12" t="s">
        <v>2927</v>
      </c>
      <c r="T2931" s="12" t="s">
        <v>3474</v>
      </c>
    </row>
    <row r="2932" spans="5:20" ht="12.95" customHeight="1" x14ac:dyDescent="0.2">
      <c r="E2932" s="5" t="s">
        <v>2886</v>
      </c>
      <c r="G2932" s="5" t="s">
        <v>1595</v>
      </c>
      <c r="H2932" s="9" t="s">
        <v>1596</v>
      </c>
      <c r="I2932" s="22">
        <v>0</v>
      </c>
      <c r="J2932" s="22">
        <v>0</v>
      </c>
      <c r="K2932" s="12" t="s">
        <v>2928</v>
      </c>
      <c r="T2932" s="12" t="s">
        <v>3475</v>
      </c>
    </row>
    <row r="2933" spans="5:20" ht="12.95" customHeight="1" x14ac:dyDescent="0.2">
      <c r="E2933" s="5" t="s">
        <v>2886</v>
      </c>
      <c r="G2933" s="3" t="s">
        <v>1598</v>
      </c>
      <c r="H2933" s="10" t="s">
        <v>1599</v>
      </c>
      <c r="I2933" s="23">
        <f>SUM(I2916:I2932)</f>
        <v>0</v>
      </c>
      <c r="J2933" s="23">
        <f>SUM(J2916:J2932)</f>
        <v>0</v>
      </c>
      <c r="K2933" s="13" t="s">
        <v>2929</v>
      </c>
      <c r="T2933" s="12" t="s">
        <v>3476</v>
      </c>
    </row>
    <row r="2934" spans="5:20" ht="12.95" customHeight="1" x14ac:dyDescent="0.2">
      <c r="E2934" s="5" t="s">
        <v>2886</v>
      </c>
      <c r="G2934" s="7" t="s">
        <v>1601</v>
      </c>
      <c r="H2934" s="8" t="s">
        <v>1602</v>
      </c>
      <c r="I2934" s="21"/>
      <c r="J2934" s="21"/>
      <c r="K2934" s="12" t="s">
        <v>2930</v>
      </c>
      <c r="T2934" s="12" t="s">
        <v>3477</v>
      </c>
    </row>
    <row r="2935" spans="5:20" ht="12.95" customHeight="1" x14ac:dyDescent="0.2">
      <c r="E2935" s="5" t="s">
        <v>2886</v>
      </c>
      <c r="G2935" s="5" t="s">
        <v>1604</v>
      </c>
      <c r="H2935" s="9" t="s">
        <v>1605</v>
      </c>
      <c r="I2935" s="22">
        <v>0</v>
      </c>
      <c r="J2935" s="22">
        <v>0</v>
      </c>
      <c r="K2935" s="12" t="s">
        <v>2931</v>
      </c>
      <c r="T2935" s="12" t="s">
        <v>3478</v>
      </c>
    </row>
    <row r="2936" spans="5:20" ht="12.95" customHeight="1" x14ac:dyDescent="0.2">
      <c r="E2936" s="5" t="s">
        <v>2886</v>
      </c>
      <c r="G2936" s="5" t="s">
        <v>1607</v>
      </c>
      <c r="H2936" s="9" t="s">
        <v>1608</v>
      </c>
      <c r="I2936" s="22">
        <v>0</v>
      </c>
      <c r="J2936" s="22">
        <v>0</v>
      </c>
      <c r="K2936" s="12" t="s">
        <v>2932</v>
      </c>
      <c r="T2936" s="12" t="s">
        <v>3479</v>
      </c>
    </row>
    <row r="2937" spans="5:20" ht="12.95" customHeight="1" x14ac:dyDescent="0.2">
      <c r="E2937" s="5" t="s">
        <v>2886</v>
      </c>
      <c r="G2937" s="5" t="s">
        <v>1610</v>
      </c>
      <c r="H2937" s="9" t="s">
        <v>1611</v>
      </c>
      <c r="I2937" s="22">
        <v>0</v>
      </c>
      <c r="J2937" s="22">
        <v>0</v>
      </c>
      <c r="K2937" s="12" t="s">
        <v>2933</v>
      </c>
      <c r="T2937" s="12" t="s">
        <v>3480</v>
      </c>
    </row>
    <row r="2938" spans="5:20" ht="12.95" customHeight="1" x14ac:dyDescent="0.2">
      <c r="E2938" s="5" t="s">
        <v>2886</v>
      </c>
      <c r="G2938" s="3" t="s">
        <v>1613</v>
      </c>
      <c r="H2938" s="10" t="s">
        <v>1614</v>
      </c>
      <c r="I2938" s="23">
        <f>SUM(I2935:I2937)</f>
        <v>0</v>
      </c>
      <c r="J2938" s="23">
        <f>SUM(J2935:J2937)</f>
        <v>0</v>
      </c>
      <c r="K2938" s="13" t="s">
        <v>2934</v>
      </c>
      <c r="T2938" s="12" t="s">
        <v>3481</v>
      </c>
    </row>
    <row r="2939" spans="5:20" ht="12.95" customHeight="1" x14ac:dyDescent="0.2">
      <c r="E2939" s="5" t="s">
        <v>2886</v>
      </c>
      <c r="G2939" s="3" t="s">
        <v>1616</v>
      </c>
      <c r="H2939" s="10" t="s">
        <v>1617</v>
      </c>
      <c r="I2939" s="23">
        <f>+I2933+I2938</f>
        <v>0</v>
      </c>
      <c r="J2939" s="23">
        <f>+J2933+J2938</f>
        <v>0</v>
      </c>
      <c r="K2939" s="13" t="s">
        <v>2935</v>
      </c>
      <c r="T2939" s="12" t="s">
        <v>3482</v>
      </c>
    </row>
    <row r="2940" spans="5:20" ht="12.95" customHeight="1" x14ac:dyDescent="0.2">
      <c r="E2940" s="5" t="s">
        <v>2886</v>
      </c>
      <c r="G2940" s="7" t="s">
        <v>1619</v>
      </c>
      <c r="H2940" s="8" t="s">
        <v>1620</v>
      </c>
      <c r="I2940" s="21"/>
      <c r="J2940" s="21"/>
      <c r="K2940" s="12" t="s">
        <v>2936</v>
      </c>
      <c r="T2940" s="12" t="s">
        <v>3483</v>
      </c>
    </row>
    <row r="2941" spans="5:20" ht="12.95" customHeight="1" x14ac:dyDescent="0.2">
      <c r="E2941" s="5" t="s">
        <v>2886</v>
      </c>
      <c r="G2941" s="3" t="s">
        <v>1622</v>
      </c>
      <c r="H2941" s="10" t="s">
        <v>1623</v>
      </c>
      <c r="I2941" s="23">
        <f>+I2914-(I2939*$I$1)</f>
        <v>0</v>
      </c>
      <c r="J2941" s="23">
        <f>+J2914-(J2939*$I$1)</f>
        <v>0</v>
      </c>
      <c r="K2941" s="13" t="s">
        <v>2937</v>
      </c>
      <c r="T2941" s="12" t="s">
        <v>3484</v>
      </c>
    </row>
    <row r="2942" spans="5:20" ht="12.95" customHeight="1" x14ac:dyDescent="0.2">
      <c r="E2942" s="5" t="s">
        <v>2886</v>
      </c>
      <c r="G2942" s="5" t="s">
        <v>1625</v>
      </c>
      <c r="H2942" s="9" t="s">
        <v>1626</v>
      </c>
      <c r="I2942" s="22">
        <v>0</v>
      </c>
      <c r="J2942" s="22">
        <v>0</v>
      </c>
      <c r="K2942" s="12" t="s">
        <v>2938</v>
      </c>
      <c r="T2942" s="12" t="s">
        <v>3485</v>
      </c>
    </row>
    <row r="2943" spans="5:20" ht="12.95" customHeight="1" x14ac:dyDescent="0.2">
      <c r="E2943" s="5" t="s">
        <v>2886</v>
      </c>
      <c r="G2943" s="3" t="s">
        <v>1628</v>
      </c>
      <c r="H2943" s="10" t="s">
        <v>1629</v>
      </c>
      <c r="I2943" s="23">
        <f>+I2941-(I2942*$I$1)</f>
        <v>0</v>
      </c>
      <c r="J2943" s="23">
        <f>+J2941-(J2942*$I$1)</f>
        <v>0</v>
      </c>
      <c r="K2943" s="13" t="s">
        <v>2939</v>
      </c>
      <c r="T2943" s="12" t="s">
        <v>3486</v>
      </c>
    </row>
    <row r="2944" spans="5:20" ht="12.95" customHeight="1" x14ac:dyDescent="0.2">
      <c r="E2944" s="5" t="s">
        <v>2886</v>
      </c>
      <c r="G2944" s="5" t="s">
        <v>1631</v>
      </c>
      <c r="H2944" s="9" t="s">
        <v>1632</v>
      </c>
      <c r="I2944" s="22">
        <v>0</v>
      </c>
      <c r="J2944" s="22">
        <v>0</v>
      </c>
      <c r="K2944" s="12" t="s">
        <v>2940</v>
      </c>
      <c r="T2944" s="12" t="s">
        <v>3487</v>
      </c>
    </row>
    <row r="2945" spans="4:20" ht="12.95" customHeight="1" x14ac:dyDescent="0.2">
      <c r="E2945" s="5" t="s">
        <v>2886</v>
      </c>
      <c r="G2945" s="5" t="s">
        <v>1634</v>
      </c>
      <c r="H2945" s="9" t="s">
        <v>1635</v>
      </c>
      <c r="I2945" s="22">
        <v>0</v>
      </c>
      <c r="J2945" s="22">
        <v>0</v>
      </c>
      <c r="K2945" s="12" t="s">
        <v>2941</v>
      </c>
      <c r="T2945" s="12" t="s">
        <v>3488</v>
      </c>
    </row>
    <row r="2946" spans="4:20" ht="12.95" customHeight="1" x14ac:dyDescent="0.2">
      <c r="E2946" s="5" t="s">
        <v>2886</v>
      </c>
      <c r="G2946" s="3" t="s">
        <v>1637</v>
      </c>
      <c r="H2946" s="10" t="s">
        <v>1638</v>
      </c>
      <c r="I2946" s="23">
        <f>SUM(I2943:I2945)</f>
        <v>0</v>
      </c>
      <c r="J2946" s="23">
        <f>SUM(J2943:J2945)</f>
        <v>0</v>
      </c>
      <c r="K2946" s="13" t="s">
        <v>2942</v>
      </c>
      <c r="T2946" s="12" t="s">
        <v>3489</v>
      </c>
    </row>
    <row r="2947" spans="4:20" ht="12.95" customHeight="1" x14ac:dyDescent="0.2">
      <c r="E2947" s="5" t="s">
        <v>2886</v>
      </c>
      <c r="G2947" s="7" t="s">
        <v>1640</v>
      </c>
      <c r="H2947" s="8" t="s">
        <v>1641</v>
      </c>
      <c r="I2947" s="21"/>
      <c r="J2947" s="21"/>
      <c r="K2947" s="12" t="s">
        <v>2943</v>
      </c>
      <c r="T2947" s="12" t="s">
        <v>3490</v>
      </c>
    </row>
    <row r="2948" spans="4:20" ht="12.95" customHeight="1" x14ac:dyDescent="0.2">
      <c r="E2948" s="5" t="s">
        <v>2886</v>
      </c>
      <c r="G2948" s="5" t="s">
        <v>1643</v>
      </c>
      <c r="H2948" s="9" t="s">
        <v>1644</v>
      </c>
      <c r="I2948" s="22">
        <v>0</v>
      </c>
      <c r="J2948" s="22">
        <v>0</v>
      </c>
      <c r="K2948" s="12" t="s">
        <v>2944</v>
      </c>
      <c r="T2948" s="12" t="s">
        <v>3491</v>
      </c>
    </row>
    <row r="2949" spans="4:20" ht="12.95" customHeight="1" x14ac:dyDescent="0.2">
      <c r="E2949" s="5" t="s">
        <v>2886</v>
      </c>
      <c r="G2949" s="5" t="s">
        <v>1646</v>
      </c>
      <c r="H2949" s="9" t="s">
        <v>1647</v>
      </c>
      <c r="I2949" s="22">
        <v>0</v>
      </c>
      <c r="J2949" s="22">
        <v>0</v>
      </c>
      <c r="K2949" s="12" t="s">
        <v>2945</v>
      </c>
      <c r="T2949" s="12" t="s">
        <v>3492</v>
      </c>
    </row>
    <row r="2950" spans="4:20" ht="12.95" customHeight="1" x14ac:dyDescent="0.2">
      <c r="E2950" s="5" t="s">
        <v>2886</v>
      </c>
      <c r="G2950" s="5" t="s">
        <v>1649</v>
      </c>
      <c r="H2950" s="9" t="s">
        <v>1650</v>
      </c>
      <c r="I2950" s="22">
        <v>0</v>
      </c>
      <c r="J2950" s="22">
        <v>0</v>
      </c>
      <c r="K2950" s="12" t="s">
        <v>2946</v>
      </c>
      <c r="T2950" s="12" t="s">
        <v>3493</v>
      </c>
    </row>
    <row r="2951" spans="4:20" ht="12.95" customHeight="1" x14ac:dyDescent="0.2">
      <c r="E2951" s="5" t="s">
        <v>2886</v>
      </c>
      <c r="G2951" s="5" t="s">
        <v>1652</v>
      </c>
      <c r="H2951" s="9" t="s">
        <v>1653</v>
      </c>
      <c r="I2951" s="22">
        <v>0</v>
      </c>
      <c r="J2951" s="22">
        <v>0</v>
      </c>
      <c r="K2951" s="12" t="s">
        <v>2947</v>
      </c>
      <c r="T2951" s="12" t="s">
        <v>3494</v>
      </c>
    </row>
    <row r="2952" spans="4:20" ht="12.95" customHeight="1" x14ac:dyDescent="0.2">
      <c r="E2952" s="5" t="s">
        <v>2886</v>
      </c>
      <c r="G2952" s="5" t="s">
        <v>1655</v>
      </c>
      <c r="H2952" s="9" t="s">
        <v>1656</v>
      </c>
      <c r="I2952" s="22">
        <v>0</v>
      </c>
      <c r="J2952" s="22">
        <v>0</v>
      </c>
      <c r="K2952" s="12" t="s">
        <v>2948</v>
      </c>
      <c r="T2952" s="12" t="s">
        <v>3495</v>
      </c>
    </row>
    <row r="2953" spans="4:20" ht="12.95" customHeight="1" x14ac:dyDescent="0.2">
      <c r="E2953" s="5" t="s">
        <v>2886</v>
      </c>
      <c r="G2953" s="5" t="s">
        <v>1658</v>
      </c>
      <c r="H2953" s="9" t="s">
        <v>1659</v>
      </c>
      <c r="I2953" s="22">
        <v>0</v>
      </c>
      <c r="J2953" s="22">
        <v>0</v>
      </c>
      <c r="K2953" s="12" t="s">
        <v>2949</v>
      </c>
      <c r="T2953" s="12" t="s">
        <v>3496</v>
      </c>
    </row>
    <row r="2954" spans="4:20" ht="12.95" customHeight="1" x14ac:dyDescent="0.2">
      <c r="E2954" s="5" t="s">
        <v>2886</v>
      </c>
      <c r="G2954" s="5" t="s">
        <v>1661</v>
      </c>
      <c r="H2954" s="9" t="s">
        <v>1662</v>
      </c>
      <c r="I2954" s="22">
        <v>0</v>
      </c>
      <c r="J2954" s="22">
        <v>0</v>
      </c>
      <c r="K2954" s="12" t="s">
        <v>2950</v>
      </c>
      <c r="T2954" s="12" t="s">
        <v>3497</v>
      </c>
    </row>
    <row r="2955" spans="4:20" ht="12.95" customHeight="1" x14ac:dyDescent="0.2">
      <c r="E2955" s="5" t="s">
        <v>2886</v>
      </c>
      <c r="G2955" s="5" t="s">
        <v>1664</v>
      </c>
      <c r="H2955" s="9" t="s">
        <v>1665</v>
      </c>
      <c r="I2955" s="22">
        <v>0</v>
      </c>
      <c r="J2955" s="22">
        <v>0</v>
      </c>
      <c r="K2955" s="12" t="s">
        <v>2951</v>
      </c>
      <c r="T2955" s="12" t="s">
        <v>3498</v>
      </c>
    </row>
    <row r="2956" spans="4:20" ht="12.95" customHeight="1" x14ac:dyDescent="0.2">
      <c r="E2956" s="5" t="s">
        <v>2886</v>
      </c>
      <c r="G2956" s="5" t="s">
        <v>1667</v>
      </c>
      <c r="H2956" s="9" t="s">
        <v>1668</v>
      </c>
      <c r="I2956" s="22">
        <v>0</v>
      </c>
      <c r="J2956" s="22">
        <v>0</v>
      </c>
      <c r="K2956" s="12" t="s">
        <v>2952</v>
      </c>
      <c r="T2956" s="12" t="s">
        <v>3499</v>
      </c>
    </row>
    <row r="2957" spans="4:20" ht="12.95" customHeight="1" x14ac:dyDescent="0.2">
      <c r="E2957" s="5" t="s">
        <v>2886</v>
      </c>
      <c r="G2957" s="3" t="s">
        <v>1670</v>
      </c>
      <c r="H2957" s="10" t="s">
        <v>1671</v>
      </c>
      <c r="I2957" s="23">
        <f>+I2946+SUM(I2948:I2956)</f>
        <v>0</v>
      </c>
      <c r="J2957" s="23">
        <f>+J2946+SUM(J2948:J2956)</f>
        <v>0</v>
      </c>
      <c r="K2957" s="13" t="s">
        <v>2953</v>
      </c>
      <c r="T2957" s="12" t="s">
        <v>3500</v>
      </c>
    </row>
    <row r="2958" spans="4:20" ht="12.95" customHeight="1" x14ac:dyDescent="0.2">
      <c r="D2958" s="5" t="s">
        <v>2954</v>
      </c>
      <c r="E2958" s="5" t="s">
        <v>2955</v>
      </c>
      <c r="F2958" s="18"/>
      <c r="G2958" s="7" t="s">
        <v>4652</v>
      </c>
      <c r="H2958" s="8" t="s">
        <v>4653</v>
      </c>
      <c r="I2958" s="21"/>
      <c r="J2958" s="21"/>
      <c r="K2958" s="12" t="s">
        <v>2956</v>
      </c>
      <c r="T2958" s="12" t="s">
        <v>3434</v>
      </c>
    </row>
    <row r="2959" spans="4:20" ht="12.95" customHeight="1" x14ac:dyDescent="0.2">
      <c r="E2959" s="5" t="s">
        <v>2955</v>
      </c>
      <c r="G2959" s="5" t="s">
        <v>4655</v>
      </c>
      <c r="H2959" s="9" t="s">
        <v>4656</v>
      </c>
      <c r="I2959" s="22">
        <v>0</v>
      </c>
      <c r="J2959" s="22">
        <v>0</v>
      </c>
      <c r="K2959" s="12" t="s">
        <v>2957</v>
      </c>
      <c r="T2959" s="12" t="s">
        <v>3435</v>
      </c>
    </row>
    <row r="2960" spans="4:20" ht="12.95" customHeight="1" x14ac:dyDescent="0.2">
      <c r="E2960" s="5" t="s">
        <v>2955</v>
      </c>
      <c r="G2960" s="5" t="s">
        <v>4658</v>
      </c>
      <c r="H2960" s="9" t="s">
        <v>4659</v>
      </c>
      <c r="I2960" s="22">
        <v>0</v>
      </c>
      <c r="J2960" s="22">
        <v>0</v>
      </c>
      <c r="K2960" s="12" t="s">
        <v>2958</v>
      </c>
      <c r="T2960" s="12" t="s">
        <v>3436</v>
      </c>
    </row>
    <row r="2961" spans="5:20" ht="12.95" customHeight="1" x14ac:dyDescent="0.2">
      <c r="E2961" s="5" t="s">
        <v>2955</v>
      </c>
      <c r="G2961" s="5" t="s">
        <v>4661</v>
      </c>
      <c r="H2961" s="9" t="s">
        <v>4662</v>
      </c>
      <c r="I2961" s="22">
        <v>0</v>
      </c>
      <c r="J2961" s="22">
        <v>0</v>
      </c>
      <c r="K2961" s="12" t="s">
        <v>2959</v>
      </c>
      <c r="T2961" s="12" t="s">
        <v>3437</v>
      </c>
    </row>
    <row r="2962" spans="5:20" ht="12.95" customHeight="1" x14ac:dyDescent="0.2">
      <c r="E2962" s="5" t="s">
        <v>2955</v>
      </c>
      <c r="G2962" s="5" t="s">
        <v>4664</v>
      </c>
      <c r="H2962" s="9" t="s">
        <v>4665</v>
      </c>
      <c r="I2962" s="22">
        <v>0</v>
      </c>
      <c r="J2962" s="22">
        <v>0</v>
      </c>
      <c r="K2962" s="12" t="s">
        <v>2960</v>
      </c>
      <c r="T2962" s="12" t="s">
        <v>3438</v>
      </c>
    </row>
    <row r="2963" spans="5:20" ht="12.95" customHeight="1" x14ac:dyDescent="0.2">
      <c r="E2963" s="5" t="s">
        <v>2955</v>
      </c>
      <c r="G2963" s="5" t="s">
        <v>4667</v>
      </c>
      <c r="H2963" s="9" t="s">
        <v>4668</v>
      </c>
      <c r="I2963" s="22">
        <v>0</v>
      </c>
      <c r="J2963" s="22">
        <v>0</v>
      </c>
      <c r="K2963" s="12" t="s">
        <v>2961</v>
      </c>
      <c r="T2963" s="12" t="s">
        <v>3439</v>
      </c>
    </row>
    <row r="2964" spans="5:20" ht="12.95" customHeight="1" x14ac:dyDescent="0.2">
      <c r="E2964" s="5" t="s">
        <v>2955</v>
      </c>
      <c r="G2964" s="5" t="s">
        <v>4670</v>
      </c>
      <c r="H2964" s="9" t="s">
        <v>4671</v>
      </c>
      <c r="I2964" s="22">
        <v>0</v>
      </c>
      <c r="J2964" s="22">
        <v>0</v>
      </c>
      <c r="K2964" s="12" t="s">
        <v>2962</v>
      </c>
      <c r="T2964" s="12" t="s">
        <v>3440</v>
      </c>
    </row>
    <row r="2965" spans="5:20" ht="12.95" customHeight="1" x14ac:dyDescent="0.2">
      <c r="E2965" s="5" t="s">
        <v>2955</v>
      </c>
      <c r="G2965" s="5" t="s">
        <v>4673</v>
      </c>
      <c r="H2965" s="9" t="s">
        <v>4674</v>
      </c>
      <c r="I2965" s="22">
        <v>0</v>
      </c>
      <c r="J2965" s="22">
        <v>0</v>
      </c>
      <c r="K2965" s="12" t="s">
        <v>2963</v>
      </c>
      <c r="T2965" s="12" t="s">
        <v>3441</v>
      </c>
    </row>
    <row r="2966" spans="5:20" ht="12.95" customHeight="1" x14ac:dyDescent="0.2">
      <c r="E2966" s="5" t="s">
        <v>2955</v>
      </c>
      <c r="G2966" s="5" t="s">
        <v>4676</v>
      </c>
      <c r="H2966" s="9" t="s">
        <v>4677</v>
      </c>
      <c r="I2966" s="22">
        <v>0</v>
      </c>
      <c r="J2966" s="22">
        <v>0</v>
      </c>
      <c r="K2966" s="12" t="s">
        <v>2964</v>
      </c>
      <c r="T2966" s="12" t="s">
        <v>3442</v>
      </c>
    </row>
    <row r="2967" spans="5:20" ht="12.95" customHeight="1" x14ac:dyDescent="0.2">
      <c r="E2967" s="5" t="s">
        <v>2955</v>
      </c>
      <c r="G2967" s="5" t="s">
        <v>4679</v>
      </c>
      <c r="H2967" s="9" t="s">
        <v>4680</v>
      </c>
      <c r="I2967" s="22">
        <v>0</v>
      </c>
      <c r="J2967" s="22">
        <v>0</v>
      </c>
      <c r="K2967" s="12" t="s">
        <v>2965</v>
      </c>
      <c r="T2967" s="12" t="s">
        <v>3443</v>
      </c>
    </row>
    <row r="2968" spans="5:20" ht="12.95" customHeight="1" x14ac:dyDescent="0.2">
      <c r="E2968" s="5" t="s">
        <v>2955</v>
      </c>
      <c r="G2968" s="5" t="s">
        <v>4682</v>
      </c>
      <c r="H2968" s="9" t="s">
        <v>4683</v>
      </c>
      <c r="I2968" s="22">
        <v>0</v>
      </c>
      <c r="J2968" s="22">
        <v>0</v>
      </c>
      <c r="K2968" s="12" t="s">
        <v>2966</v>
      </c>
      <c r="T2968" s="12" t="s">
        <v>3444</v>
      </c>
    </row>
    <row r="2969" spans="5:20" ht="12.95" customHeight="1" x14ac:dyDescent="0.2">
      <c r="E2969" s="5" t="s">
        <v>2955</v>
      </c>
      <c r="G2969" s="5" t="s">
        <v>4685</v>
      </c>
      <c r="H2969" s="9" t="s">
        <v>4686</v>
      </c>
      <c r="I2969" s="22">
        <v>0</v>
      </c>
      <c r="J2969" s="22">
        <v>0</v>
      </c>
      <c r="K2969" s="12" t="s">
        <v>2967</v>
      </c>
      <c r="T2969" s="12" t="s">
        <v>3445</v>
      </c>
    </row>
    <row r="2970" spans="5:20" ht="12.95" customHeight="1" x14ac:dyDescent="0.2">
      <c r="E2970" s="5" t="s">
        <v>2955</v>
      </c>
      <c r="G2970" s="5" t="s">
        <v>4688</v>
      </c>
      <c r="H2970" s="9" t="s">
        <v>4689</v>
      </c>
      <c r="I2970" s="22">
        <v>0</v>
      </c>
      <c r="J2970" s="22">
        <v>0</v>
      </c>
      <c r="K2970" s="12" t="s">
        <v>2968</v>
      </c>
      <c r="T2970" s="12" t="s">
        <v>3446</v>
      </c>
    </row>
    <row r="2971" spans="5:20" ht="12.95" customHeight="1" x14ac:dyDescent="0.2">
      <c r="E2971" s="5" t="s">
        <v>2955</v>
      </c>
      <c r="G2971" s="5" t="s">
        <v>4691</v>
      </c>
      <c r="H2971" s="9" t="s">
        <v>4692</v>
      </c>
      <c r="I2971" s="22">
        <v>0</v>
      </c>
      <c r="J2971" s="22">
        <v>0</v>
      </c>
      <c r="K2971" s="12" t="s">
        <v>2969</v>
      </c>
      <c r="T2971" s="12" t="s">
        <v>3447</v>
      </c>
    </row>
    <row r="2972" spans="5:20" ht="12.95" customHeight="1" x14ac:dyDescent="0.2">
      <c r="E2972" s="5" t="s">
        <v>2955</v>
      </c>
      <c r="G2972" s="5" t="s">
        <v>4694</v>
      </c>
      <c r="H2972" s="9" t="s">
        <v>4695</v>
      </c>
      <c r="I2972" s="22">
        <v>0</v>
      </c>
      <c r="J2972" s="22">
        <v>0</v>
      </c>
      <c r="K2972" s="12" t="s">
        <v>2970</v>
      </c>
      <c r="T2972" s="12" t="s">
        <v>3448</v>
      </c>
    </row>
    <row r="2973" spans="5:20" ht="12.95" customHeight="1" x14ac:dyDescent="0.2">
      <c r="E2973" s="5" t="s">
        <v>2955</v>
      </c>
      <c r="G2973" s="3" t="s">
        <v>4697</v>
      </c>
      <c r="H2973" s="10" t="s">
        <v>4698</v>
      </c>
      <c r="I2973" s="23">
        <f>SUM(I2959:I2972)</f>
        <v>0</v>
      </c>
      <c r="J2973" s="23">
        <f>SUM(J2959:J2972)</f>
        <v>0</v>
      </c>
      <c r="K2973" s="13" t="s">
        <v>2971</v>
      </c>
      <c r="T2973" s="12" t="s">
        <v>3449</v>
      </c>
    </row>
    <row r="2974" spans="5:20" ht="12.95" customHeight="1" x14ac:dyDescent="0.2">
      <c r="E2974" s="5" t="s">
        <v>2955</v>
      </c>
      <c r="G2974" s="5" t="s">
        <v>4700</v>
      </c>
      <c r="H2974" s="9" t="s">
        <v>4701</v>
      </c>
      <c r="I2974" s="22">
        <v>0</v>
      </c>
      <c r="J2974" s="22">
        <v>0</v>
      </c>
      <c r="K2974" s="12" t="s">
        <v>2972</v>
      </c>
      <c r="T2974" s="12" t="s">
        <v>3450</v>
      </c>
    </row>
    <row r="2975" spans="5:20" ht="12.95" customHeight="1" x14ac:dyDescent="0.2">
      <c r="E2975" s="5" t="s">
        <v>2955</v>
      </c>
      <c r="G2975" s="3" t="s">
        <v>4703</v>
      </c>
      <c r="H2975" s="10" t="s">
        <v>4704</v>
      </c>
      <c r="I2975" s="23">
        <f>+I2973-(I2974*$I$1)</f>
        <v>0</v>
      </c>
      <c r="J2975" s="23">
        <f>+J2973-(J2974*$I$1)</f>
        <v>0</v>
      </c>
      <c r="K2975" s="13" t="s">
        <v>2973</v>
      </c>
      <c r="T2975" s="12" t="s">
        <v>3451</v>
      </c>
    </row>
    <row r="2976" spans="5:20" ht="12.95" customHeight="1" x14ac:dyDescent="0.2">
      <c r="E2976" s="5" t="s">
        <v>2955</v>
      </c>
      <c r="G2976" s="7" t="s">
        <v>4706</v>
      </c>
      <c r="H2976" s="8" t="s">
        <v>4707</v>
      </c>
      <c r="I2976" s="21"/>
      <c r="J2976" s="21"/>
      <c r="K2976" s="12" t="s">
        <v>2974</v>
      </c>
      <c r="T2976" s="12" t="s">
        <v>3452</v>
      </c>
    </row>
    <row r="2977" spans="5:20" ht="12.95" customHeight="1" x14ac:dyDescent="0.2">
      <c r="E2977" s="5" t="s">
        <v>2955</v>
      </c>
      <c r="G2977" s="5" t="s">
        <v>4709</v>
      </c>
      <c r="H2977" s="9" t="s">
        <v>4710</v>
      </c>
      <c r="I2977" s="22">
        <v>0</v>
      </c>
      <c r="J2977" s="22">
        <v>0</v>
      </c>
      <c r="K2977" s="12" t="s">
        <v>2975</v>
      </c>
      <c r="T2977" s="12" t="s">
        <v>3453</v>
      </c>
    </row>
    <row r="2978" spans="5:20" ht="12.95" customHeight="1" x14ac:dyDescent="0.2">
      <c r="E2978" s="5" t="s">
        <v>2955</v>
      </c>
      <c r="G2978" s="5" t="s">
        <v>4712</v>
      </c>
      <c r="H2978" s="9" t="s">
        <v>1533</v>
      </c>
      <c r="I2978" s="22">
        <v>0</v>
      </c>
      <c r="J2978" s="22">
        <v>0</v>
      </c>
      <c r="K2978" s="12" t="s">
        <v>2976</v>
      </c>
      <c r="T2978" s="12" t="s">
        <v>3454</v>
      </c>
    </row>
    <row r="2979" spans="5:20" ht="12.95" customHeight="1" x14ac:dyDescent="0.2">
      <c r="E2979" s="5" t="s">
        <v>2955</v>
      </c>
      <c r="G2979" s="5" t="s">
        <v>1535</v>
      </c>
      <c r="H2979" s="9" t="s">
        <v>1536</v>
      </c>
      <c r="I2979" s="22">
        <v>0</v>
      </c>
      <c r="J2979" s="22">
        <v>0</v>
      </c>
      <c r="K2979" s="12" t="s">
        <v>2977</v>
      </c>
      <c r="T2979" s="12" t="s">
        <v>3455</v>
      </c>
    </row>
    <row r="2980" spans="5:20" ht="12.95" customHeight="1" x14ac:dyDescent="0.2">
      <c r="E2980" s="5" t="s">
        <v>2955</v>
      </c>
      <c r="G2980" s="3" t="s">
        <v>1538</v>
      </c>
      <c r="H2980" s="10" t="s">
        <v>1539</v>
      </c>
      <c r="I2980" s="23">
        <f>SUM(I2977:I2979)</f>
        <v>0</v>
      </c>
      <c r="J2980" s="23">
        <f>SUM(J2977:J2979)</f>
        <v>0</v>
      </c>
      <c r="K2980" s="13" t="s">
        <v>2978</v>
      </c>
      <c r="T2980" s="12" t="s">
        <v>3456</v>
      </c>
    </row>
    <row r="2981" spans="5:20" ht="12.95" customHeight="1" x14ac:dyDescent="0.2">
      <c r="E2981" s="5" t="s">
        <v>2955</v>
      </c>
      <c r="G2981" s="3" t="s">
        <v>1541</v>
      </c>
      <c r="H2981" s="10" t="s">
        <v>1542</v>
      </c>
      <c r="I2981" s="23">
        <f>+I2975+I2980</f>
        <v>0</v>
      </c>
      <c r="J2981" s="23">
        <f>+J2975+J2980</f>
        <v>0</v>
      </c>
      <c r="K2981" s="13" t="s">
        <v>2979</v>
      </c>
      <c r="T2981" s="12" t="s">
        <v>3457</v>
      </c>
    </row>
    <row r="2982" spans="5:20" ht="12.95" customHeight="1" x14ac:dyDescent="0.2">
      <c r="E2982" s="5" t="s">
        <v>2955</v>
      </c>
      <c r="G2982" s="7" t="s">
        <v>1544</v>
      </c>
      <c r="H2982" s="8" t="s">
        <v>1545</v>
      </c>
      <c r="I2982" s="21"/>
      <c r="J2982" s="21"/>
      <c r="K2982" s="12" t="s">
        <v>2980</v>
      </c>
      <c r="T2982" s="12" t="s">
        <v>3458</v>
      </c>
    </row>
    <row r="2983" spans="5:20" ht="12.95" customHeight="1" x14ac:dyDescent="0.2">
      <c r="E2983" s="5" t="s">
        <v>2955</v>
      </c>
      <c r="G2983" s="5" t="s">
        <v>1547</v>
      </c>
      <c r="H2983" s="9" t="s">
        <v>1548</v>
      </c>
      <c r="I2983" s="22">
        <v>0</v>
      </c>
      <c r="J2983" s="22">
        <v>0</v>
      </c>
      <c r="K2983" s="12" t="s">
        <v>2981</v>
      </c>
      <c r="T2983" s="12" t="s">
        <v>3459</v>
      </c>
    </row>
    <row r="2984" spans="5:20" ht="12.95" customHeight="1" x14ac:dyDescent="0.2">
      <c r="E2984" s="5" t="s">
        <v>2955</v>
      </c>
      <c r="G2984" s="5" t="s">
        <v>1550</v>
      </c>
      <c r="H2984" s="9" t="s">
        <v>1551</v>
      </c>
      <c r="I2984" s="22">
        <v>0</v>
      </c>
      <c r="J2984" s="22">
        <v>0</v>
      </c>
      <c r="K2984" s="12" t="s">
        <v>2982</v>
      </c>
      <c r="T2984" s="12" t="s">
        <v>3460</v>
      </c>
    </row>
    <row r="2985" spans="5:20" ht="12.95" customHeight="1" x14ac:dyDescent="0.2">
      <c r="E2985" s="5" t="s">
        <v>2955</v>
      </c>
      <c r="G2985" s="5" t="s">
        <v>1553</v>
      </c>
      <c r="H2985" s="9" t="s">
        <v>1554</v>
      </c>
      <c r="I2985" s="22">
        <v>0</v>
      </c>
      <c r="J2985" s="22">
        <v>0</v>
      </c>
      <c r="K2985" s="12" t="s">
        <v>2983</v>
      </c>
      <c r="T2985" s="12" t="s">
        <v>3461</v>
      </c>
    </row>
    <row r="2986" spans="5:20" ht="12.95" customHeight="1" x14ac:dyDescent="0.2">
      <c r="E2986" s="5" t="s">
        <v>2955</v>
      </c>
      <c r="G2986" s="5" t="s">
        <v>1556</v>
      </c>
      <c r="H2986" s="9" t="s">
        <v>1557</v>
      </c>
      <c r="I2986" s="22">
        <v>0</v>
      </c>
      <c r="J2986" s="22">
        <v>0</v>
      </c>
      <c r="K2986" s="12" t="s">
        <v>4713</v>
      </c>
      <c r="T2986" s="12" t="s">
        <v>3462</v>
      </c>
    </row>
    <row r="2987" spans="5:20" ht="12.95" customHeight="1" x14ac:dyDescent="0.2">
      <c r="E2987" s="5" t="s">
        <v>2955</v>
      </c>
      <c r="G2987" s="5" t="s">
        <v>1559</v>
      </c>
      <c r="H2987" s="9" t="s">
        <v>1560</v>
      </c>
      <c r="I2987" s="22">
        <v>0</v>
      </c>
      <c r="J2987" s="22">
        <v>0</v>
      </c>
      <c r="K2987" s="12" t="s">
        <v>4714</v>
      </c>
      <c r="T2987" s="12" t="s">
        <v>3463</v>
      </c>
    </row>
    <row r="2988" spans="5:20" ht="12.95" customHeight="1" x14ac:dyDescent="0.2">
      <c r="E2988" s="5" t="s">
        <v>2955</v>
      </c>
      <c r="G2988" s="5" t="s">
        <v>1562</v>
      </c>
      <c r="H2988" s="9" t="s">
        <v>1563</v>
      </c>
      <c r="I2988" s="22">
        <v>0</v>
      </c>
      <c r="J2988" s="22">
        <v>0</v>
      </c>
      <c r="K2988" s="12" t="s">
        <v>4715</v>
      </c>
      <c r="T2988" s="12" t="s">
        <v>3464</v>
      </c>
    </row>
    <row r="2989" spans="5:20" ht="12.95" customHeight="1" x14ac:dyDescent="0.2">
      <c r="E2989" s="5" t="s">
        <v>2955</v>
      </c>
      <c r="G2989" s="5" t="s">
        <v>1565</v>
      </c>
      <c r="H2989" s="9" t="s">
        <v>1566</v>
      </c>
      <c r="I2989" s="22">
        <v>0</v>
      </c>
      <c r="J2989" s="22">
        <v>0</v>
      </c>
      <c r="K2989" s="12" t="s">
        <v>4716</v>
      </c>
      <c r="T2989" s="12" t="s">
        <v>3465</v>
      </c>
    </row>
    <row r="2990" spans="5:20" ht="12.95" customHeight="1" x14ac:dyDescent="0.2">
      <c r="E2990" s="5" t="s">
        <v>2955</v>
      </c>
      <c r="G2990" s="5" t="s">
        <v>1568</v>
      </c>
      <c r="H2990" s="9" t="s">
        <v>1569</v>
      </c>
      <c r="I2990" s="22">
        <v>0</v>
      </c>
      <c r="J2990" s="22">
        <v>0</v>
      </c>
      <c r="K2990" s="12" t="s">
        <v>4717</v>
      </c>
      <c r="T2990" s="12" t="s">
        <v>3466</v>
      </c>
    </row>
    <row r="2991" spans="5:20" ht="12.95" customHeight="1" x14ac:dyDescent="0.2">
      <c r="E2991" s="5" t="s">
        <v>2955</v>
      </c>
      <c r="G2991" s="5" t="s">
        <v>1571</v>
      </c>
      <c r="H2991" s="9" t="s">
        <v>1572</v>
      </c>
      <c r="I2991" s="22">
        <v>0</v>
      </c>
      <c r="J2991" s="22">
        <v>0</v>
      </c>
      <c r="K2991" s="12" t="s">
        <v>4718</v>
      </c>
      <c r="T2991" s="12" t="s">
        <v>3467</v>
      </c>
    </row>
    <row r="2992" spans="5:20" ht="12.95" customHeight="1" x14ac:dyDescent="0.2">
      <c r="E2992" s="5" t="s">
        <v>2955</v>
      </c>
      <c r="G2992" s="5" t="s">
        <v>1574</v>
      </c>
      <c r="H2992" s="9" t="s">
        <v>1575</v>
      </c>
      <c r="I2992" s="22">
        <v>0</v>
      </c>
      <c r="J2992" s="22">
        <v>0</v>
      </c>
      <c r="K2992" s="12" t="s">
        <v>4719</v>
      </c>
      <c r="T2992" s="12" t="s">
        <v>3468</v>
      </c>
    </row>
    <row r="2993" spans="5:20" ht="12.95" customHeight="1" x14ac:dyDescent="0.2">
      <c r="E2993" s="5" t="s">
        <v>2955</v>
      </c>
      <c r="G2993" s="5" t="s">
        <v>1577</v>
      </c>
      <c r="H2993" s="9" t="s">
        <v>1578</v>
      </c>
      <c r="I2993" s="22">
        <v>0</v>
      </c>
      <c r="J2993" s="22">
        <v>0</v>
      </c>
      <c r="K2993" s="12" t="s">
        <v>4720</v>
      </c>
      <c r="T2993" s="12" t="s">
        <v>3469</v>
      </c>
    </row>
    <row r="2994" spans="5:20" ht="12.95" customHeight="1" x14ac:dyDescent="0.2">
      <c r="E2994" s="5" t="s">
        <v>2955</v>
      </c>
      <c r="G2994" s="5" t="s">
        <v>1580</v>
      </c>
      <c r="H2994" s="9" t="s">
        <v>1581</v>
      </c>
      <c r="I2994" s="22">
        <v>0</v>
      </c>
      <c r="J2994" s="22">
        <v>0</v>
      </c>
      <c r="K2994" s="12" t="s">
        <v>4721</v>
      </c>
      <c r="T2994" s="12" t="s">
        <v>3470</v>
      </c>
    </row>
    <row r="2995" spans="5:20" ht="12.95" customHeight="1" x14ac:dyDescent="0.2">
      <c r="E2995" s="5" t="s">
        <v>2955</v>
      </c>
      <c r="G2995" s="5" t="s">
        <v>1583</v>
      </c>
      <c r="H2995" s="9" t="s">
        <v>1584</v>
      </c>
      <c r="I2995" s="22">
        <v>0</v>
      </c>
      <c r="J2995" s="22">
        <v>0</v>
      </c>
      <c r="K2995" s="12" t="s">
        <v>4722</v>
      </c>
      <c r="T2995" s="12" t="s">
        <v>3471</v>
      </c>
    </row>
    <row r="2996" spans="5:20" ht="12.95" customHeight="1" x14ac:dyDescent="0.2">
      <c r="E2996" s="5" t="s">
        <v>2955</v>
      </c>
      <c r="G2996" s="5" t="s">
        <v>1586</v>
      </c>
      <c r="H2996" s="9" t="s">
        <v>1587</v>
      </c>
      <c r="I2996" s="22">
        <v>0</v>
      </c>
      <c r="J2996" s="22">
        <v>0</v>
      </c>
      <c r="K2996" s="12" t="s">
        <v>4723</v>
      </c>
      <c r="T2996" s="12" t="s">
        <v>3472</v>
      </c>
    </row>
    <row r="2997" spans="5:20" ht="12.95" customHeight="1" x14ac:dyDescent="0.2">
      <c r="E2997" s="5" t="s">
        <v>2955</v>
      </c>
      <c r="G2997" s="5" t="s">
        <v>1589</v>
      </c>
      <c r="H2997" s="9" t="s">
        <v>1590</v>
      </c>
      <c r="I2997" s="22">
        <v>0</v>
      </c>
      <c r="J2997" s="22">
        <v>0</v>
      </c>
      <c r="K2997" s="12" t="s">
        <v>4724</v>
      </c>
      <c r="T2997" s="12" t="s">
        <v>3473</v>
      </c>
    </row>
    <row r="2998" spans="5:20" ht="12.95" customHeight="1" x14ac:dyDescent="0.2">
      <c r="E2998" s="5" t="s">
        <v>2955</v>
      </c>
      <c r="G2998" s="5" t="s">
        <v>1592</v>
      </c>
      <c r="H2998" s="9" t="s">
        <v>1593</v>
      </c>
      <c r="I2998" s="22">
        <v>0</v>
      </c>
      <c r="J2998" s="22">
        <v>0</v>
      </c>
      <c r="K2998" s="12" t="s">
        <v>4725</v>
      </c>
      <c r="T2998" s="12" t="s">
        <v>3474</v>
      </c>
    </row>
    <row r="2999" spans="5:20" ht="12.95" customHeight="1" x14ac:dyDescent="0.2">
      <c r="E2999" s="5" t="s">
        <v>2955</v>
      </c>
      <c r="G2999" s="5" t="s">
        <v>1595</v>
      </c>
      <c r="H2999" s="9" t="s">
        <v>1596</v>
      </c>
      <c r="I2999" s="22">
        <v>0</v>
      </c>
      <c r="J2999" s="22">
        <v>0</v>
      </c>
      <c r="K2999" s="12" t="s">
        <v>4726</v>
      </c>
      <c r="T2999" s="12" t="s">
        <v>3475</v>
      </c>
    </row>
    <row r="3000" spans="5:20" ht="12.95" customHeight="1" x14ac:dyDescent="0.2">
      <c r="E3000" s="5" t="s">
        <v>2955</v>
      </c>
      <c r="G3000" s="3" t="s">
        <v>1598</v>
      </c>
      <c r="H3000" s="10" t="s">
        <v>1599</v>
      </c>
      <c r="I3000" s="23">
        <f>SUM(I2983:I2999)</f>
        <v>0</v>
      </c>
      <c r="J3000" s="23">
        <f>SUM(J2983:J2999)</f>
        <v>0</v>
      </c>
      <c r="K3000" s="13" t="s">
        <v>4727</v>
      </c>
      <c r="T3000" s="12" t="s">
        <v>3476</v>
      </c>
    </row>
    <row r="3001" spans="5:20" ht="12.95" customHeight="1" x14ac:dyDescent="0.2">
      <c r="E3001" s="5" t="s">
        <v>2955</v>
      </c>
      <c r="G3001" s="7" t="s">
        <v>1601</v>
      </c>
      <c r="H3001" s="8" t="s">
        <v>1602</v>
      </c>
      <c r="I3001" s="21"/>
      <c r="J3001" s="21"/>
      <c r="K3001" s="12" t="s">
        <v>4728</v>
      </c>
      <c r="T3001" s="12" t="s">
        <v>3477</v>
      </c>
    </row>
    <row r="3002" spans="5:20" ht="12.95" customHeight="1" x14ac:dyDescent="0.2">
      <c r="E3002" s="5" t="s">
        <v>2955</v>
      </c>
      <c r="G3002" s="5" t="s">
        <v>1604</v>
      </c>
      <c r="H3002" s="9" t="s">
        <v>1605</v>
      </c>
      <c r="I3002" s="22">
        <v>0</v>
      </c>
      <c r="J3002" s="22">
        <v>0</v>
      </c>
      <c r="K3002" s="12" t="s">
        <v>4729</v>
      </c>
      <c r="T3002" s="12" t="s">
        <v>3478</v>
      </c>
    </row>
    <row r="3003" spans="5:20" ht="12.95" customHeight="1" x14ac:dyDescent="0.2">
      <c r="E3003" s="5" t="s">
        <v>2955</v>
      </c>
      <c r="G3003" s="5" t="s">
        <v>1607</v>
      </c>
      <c r="H3003" s="9" t="s">
        <v>1608</v>
      </c>
      <c r="I3003" s="22">
        <v>0</v>
      </c>
      <c r="J3003" s="22">
        <v>0</v>
      </c>
      <c r="K3003" s="12" t="s">
        <v>4730</v>
      </c>
      <c r="T3003" s="12" t="s">
        <v>3479</v>
      </c>
    </row>
    <row r="3004" spans="5:20" ht="12.95" customHeight="1" x14ac:dyDescent="0.2">
      <c r="E3004" s="5" t="s">
        <v>2955</v>
      </c>
      <c r="G3004" s="5" t="s">
        <v>1610</v>
      </c>
      <c r="H3004" s="9" t="s">
        <v>1611</v>
      </c>
      <c r="I3004" s="22">
        <v>0</v>
      </c>
      <c r="J3004" s="22">
        <v>0</v>
      </c>
      <c r="K3004" s="12" t="s">
        <v>4731</v>
      </c>
      <c r="T3004" s="12" t="s">
        <v>3480</v>
      </c>
    </row>
    <row r="3005" spans="5:20" ht="12.95" customHeight="1" x14ac:dyDescent="0.2">
      <c r="E3005" s="5" t="s">
        <v>2955</v>
      </c>
      <c r="G3005" s="3" t="s">
        <v>1613</v>
      </c>
      <c r="H3005" s="10" t="s">
        <v>1614</v>
      </c>
      <c r="I3005" s="23">
        <f>SUM(I3002:I3004)</f>
        <v>0</v>
      </c>
      <c r="J3005" s="23">
        <f>SUM(J3002:J3004)</f>
        <v>0</v>
      </c>
      <c r="K3005" s="13" t="s">
        <v>4732</v>
      </c>
      <c r="T3005" s="12" t="s">
        <v>3481</v>
      </c>
    </row>
    <row r="3006" spans="5:20" ht="12.95" customHeight="1" x14ac:dyDescent="0.2">
      <c r="E3006" s="5" t="s">
        <v>2955</v>
      </c>
      <c r="G3006" s="3" t="s">
        <v>1616</v>
      </c>
      <c r="H3006" s="10" t="s">
        <v>1617</v>
      </c>
      <c r="I3006" s="23">
        <f>+I3000+I3005</f>
        <v>0</v>
      </c>
      <c r="J3006" s="23">
        <f>+J3000+J3005</f>
        <v>0</v>
      </c>
      <c r="K3006" s="13" t="s">
        <v>4733</v>
      </c>
      <c r="T3006" s="12" t="s">
        <v>3482</v>
      </c>
    </row>
    <row r="3007" spans="5:20" ht="12.95" customHeight="1" x14ac:dyDescent="0.2">
      <c r="E3007" s="5" t="s">
        <v>2955</v>
      </c>
      <c r="G3007" s="7" t="s">
        <v>1619</v>
      </c>
      <c r="H3007" s="8" t="s">
        <v>1620</v>
      </c>
      <c r="I3007" s="21"/>
      <c r="J3007" s="21"/>
      <c r="K3007" s="12" t="s">
        <v>4734</v>
      </c>
      <c r="T3007" s="12" t="s">
        <v>3483</v>
      </c>
    </row>
    <row r="3008" spans="5:20" ht="12.95" customHeight="1" x14ac:dyDescent="0.2">
      <c r="E3008" s="5" t="s">
        <v>2955</v>
      </c>
      <c r="G3008" s="3" t="s">
        <v>1622</v>
      </c>
      <c r="H3008" s="10" t="s">
        <v>1623</v>
      </c>
      <c r="I3008" s="23">
        <f>+I2981-(I3006*$I$1)</f>
        <v>0</v>
      </c>
      <c r="J3008" s="23">
        <f>+J2981-(J3006*$I$1)</f>
        <v>0</v>
      </c>
      <c r="K3008" s="13" t="s">
        <v>4735</v>
      </c>
      <c r="T3008" s="12" t="s">
        <v>3484</v>
      </c>
    </row>
    <row r="3009" spans="5:20" ht="12.95" customHeight="1" x14ac:dyDescent="0.2">
      <c r="E3009" s="5" t="s">
        <v>2955</v>
      </c>
      <c r="G3009" s="5" t="s">
        <v>1625</v>
      </c>
      <c r="H3009" s="9" t="s">
        <v>1626</v>
      </c>
      <c r="I3009" s="22">
        <v>0</v>
      </c>
      <c r="J3009" s="22">
        <v>0</v>
      </c>
      <c r="K3009" s="12" t="s">
        <v>4736</v>
      </c>
      <c r="T3009" s="12" t="s">
        <v>3485</v>
      </c>
    </row>
    <row r="3010" spans="5:20" ht="12.95" customHeight="1" x14ac:dyDescent="0.2">
      <c r="E3010" s="5" t="s">
        <v>2955</v>
      </c>
      <c r="G3010" s="3" t="s">
        <v>1628</v>
      </c>
      <c r="H3010" s="10" t="s">
        <v>1629</v>
      </c>
      <c r="I3010" s="23">
        <f>+I3008-(I3009*$I$1)</f>
        <v>0</v>
      </c>
      <c r="J3010" s="23">
        <f>+J3008-(J3009*$I$1)</f>
        <v>0</v>
      </c>
      <c r="K3010" s="13" t="s">
        <v>4737</v>
      </c>
      <c r="T3010" s="12" t="s">
        <v>3486</v>
      </c>
    </row>
    <row r="3011" spans="5:20" ht="12.95" customHeight="1" x14ac:dyDescent="0.2">
      <c r="E3011" s="5" t="s">
        <v>2955</v>
      </c>
      <c r="G3011" s="5" t="s">
        <v>1631</v>
      </c>
      <c r="H3011" s="9" t="s">
        <v>1632</v>
      </c>
      <c r="I3011" s="22">
        <v>0</v>
      </c>
      <c r="J3011" s="22">
        <v>0</v>
      </c>
      <c r="K3011" s="12" t="s">
        <v>4738</v>
      </c>
      <c r="T3011" s="12" t="s">
        <v>3487</v>
      </c>
    </row>
    <row r="3012" spans="5:20" ht="12.95" customHeight="1" x14ac:dyDescent="0.2">
      <c r="E3012" s="5" t="s">
        <v>2955</v>
      </c>
      <c r="G3012" s="5" t="s">
        <v>1634</v>
      </c>
      <c r="H3012" s="9" t="s">
        <v>1635</v>
      </c>
      <c r="I3012" s="22">
        <v>0</v>
      </c>
      <c r="J3012" s="22">
        <v>0</v>
      </c>
      <c r="K3012" s="12" t="s">
        <v>4739</v>
      </c>
      <c r="T3012" s="12" t="s">
        <v>3488</v>
      </c>
    </row>
    <row r="3013" spans="5:20" ht="12.95" customHeight="1" x14ac:dyDescent="0.2">
      <c r="E3013" s="5" t="s">
        <v>2955</v>
      </c>
      <c r="G3013" s="3" t="s">
        <v>1637</v>
      </c>
      <c r="H3013" s="10" t="s">
        <v>1638</v>
      </c>
      <c r="I3013" s="23">
        <f>SUM(I3010:I3012)</f>
        <v>0</v>
      </c>
      <c r="J3013" s="23">
        <f>SUM(J3010:J3012)</f>
        <v>0</v>
      </c>
      <c r="K3013" s="13" t="s">
        <v>4740</v>
      </c>
      <c r="T3013" s="12" t="s">
        <v>3489</v>
      </c>
    </row>
    <row r="3014" spans="5:20" ht="12.95" customHeight="1" x14ac:dyDescent="0.2">
      <c r="E3014" s="5" t="s">
        <v>2955</v>
      </c>
      <c r="G3014" s="7" t="s">
        <v>1640</v>
      </c>
      <c r="H3014" s="8" t="s">
        <v>1641</v>
      </c>
      <c r="I3014" s="21"/>
      <c r="J3014" s="21"/>
      <c r="K3014" s="12" t="s">
        <v>4741</v>
      </c>
      <c r="T3014" s="12" t="s">
        <v>3490</v>
      </c>
    </row>
    <row r="3015" spans="5:20" ht="12.95" customHeight="1" x14ac:dyDescent="0.2">
      <c r="E3015" s="5" t="s">
        <v>2955</v>
      </c>
      <c r="G3015" s="5" t="s">
        <v>1643</v>
      </c>
      <c r="H3015" s="9" t="s">
        <v>1644</v>
      </c>
      <c r="I3015" s="22">
        <v>0</v>
      </c>
      <c r="J3015" s="22">
        <v>0</v>
      </c>
      <c r="K3015" s="12" t="s">
        <v>4742</v>
      </c>
      <c r="T3015" s="12" t="s">
        <v>3491</v>
      </c>
    </row>
    <row r="3016" spans="5:20" ht="12.95" customHeight="1" x14ac:dyDescent="0.2">
      <c r="E3016" s="5" t="s">
        <v>2955</v>
      </c>
      <c r="G3016" s="5" t="s">
        <v>1646</v>
      </c>
      <c r="H3016" s="9" t="s">
        <v>1647</v>
      </c>
      <c r="I3016" s="22">
        <v>0</v>
      </c>
      <c r="J3016" s="22">
        <v>0</v>
      </c>
      <c r="K3016" s="12" t="s">
        <v>4743</v>
      </c>
      <c r="T3016" s="12" t="s">
        <v>3492</v>
      </c>
    </row>
    <row r="3017" spans="5:20" ht="12.95" customHeight="1" x14ac:dyDescent="0.2">
      <c r="E3017" s="5" t="s">
        <v>2955</v>
      </c>
      <c r="G3017" s="5" t="s">
        <v>1649</v>
      </c>
      <c r="H3017" s="9" t="s">
        <v>1650</v>
      </c>
      <c r="I3017" s="22">
        <v>0</v>
      </c>
      <c r="J3017" s="22">
        <v>0</v>
      </c>
      <c r="K3017" s="12" t="s">
        <v>4744</v>
      </c>
      <c r="T3017" s="12" t="s">
        <v>3493</v>
      </c>
    </row>
    <row r="3018" spans="5:20" ht="12.95" customHeight="1" x14ac:dyDescent="0.2">
      <c r="E3018" s="5" t="s">
        <v>2955</v>
      </c>
      <c r="G3018" s="5" t="s">
        <v>1652</v>
      </c>
      <c r="H3018" s="9" t="s">
        <v>1653</v>
      </c>
      <c r="I3018" s="22">
        <v>0</v>
      </c>
      <c r="J3018" s="22">
        <v>0</v>
      </c>
      <c r="K3018" s="12" t="s">
        <v>4745</v>
      </c>
      <c r="T3018" s="12" t="s">
        <v>3494</v>
      </c>
    </row>
    <row r="3019" spans="5:20" ht="12.95" customHeight="1" x14ac:dyDescent="0.2">
      <c r="E3019" s="5" t="s">
        <v>2955</v>
      </c>
      <c r="G3019" s="5" t="s">
        <v>1655</v>
      </c>
      <c r="H3019" s="9" t="s">
        <v>1656</v>
      </c>
      <c r="I3019" s="22">
        <v>0</v>
      </c>
      <c r="J3019" s="22">
        <v>0</v>
      </c>
      <c r="K3019" s="12" t="s">
        <v>4746</v>
      </c>
      <c r="T3019" s="12" t="s">
        <v>3495</v>
      </c>
    </row>
    <row r="3020" spans="5:20" ht="12.95" customHeight="1" x14ac:dyDescent="0.2">
      <c r="E3020" s="5" t="s">
        <v>2955</v>
      </c>
      <c r="G3020" s="5" t="s">
        <v>1658</v>
      </c>
      <c r="H3020" s="9" t="s">
        <v>1659</v>
      </c>
      <c r="I3020" s="22">
        <v>0</v>
      </c>
      <c r="J3020" s="22">
        <v>0</v>
      </c>
      <c r="K3020" s="12" t="s">
        <v>4747</v>
      </c>
      <c r="T3020" s="12" t="s">
        <v>3496</v>
      </c>
    </row>
    <row r="3021" spans="5:20" ht="12.95" customHeight="1" x14ac:dyDescent="0.2">
      <c r="E3021" s="5" t="s">
        <v>2955</v>
      </c>
      <c r="G3021" s="5" t="s">
        <v>1661</v>
      </c>
      <c r="H3021" s="9" t="s">
        <v>1662</v>
      </c>
      <c r="I3021" s="22">
        <v>0</v>
      </c>
      <c r="J3021" s="22">
        <v>0</v>
      </c>
      <c r="K3021" s="12" t="s">
        <v>4748</v>
      </c>
      <c r="T3021" s="12" t="s">
        <v>3497</v>
      </c>
    </row>
    <row r="3022" spans="5:20" ht="12.95" customHeight="1" x14ac:dyDescent="0.2">
      <c r="E3022" s="5" t="s">
        <v>2955</v>
      </c>
      <c r="G3022" s="5" t="s">
        <v>1664</v>
      </c>
      <c r="H3022" s="9" t="s">
        <v>1665</v>
      </c>
      <c r="I3022" s="22">
        <v>0</v>
      </c>
      <c r="J3022" s="22">
        <v>0</v>
      </c>
      <c r="K3022" s="12" t="s">
        <v>4749</v>
      </c>
      <c r="T3022" s="12" t="s">
        <v>3498</v>
      </c>
    </row>
    <row r="3023" spans="5:20" ht="12.95" customHeight="1" x14ac:dyDescent="0.2">
      <c r="E3023" s="5" t="s">
        <v>2955</v>
      </c>
      <c r="G3023" s="5" t="s">
        <v>1667</v>
      </c>
      <c r="H3023" s="9" t="s">
        <v>1668</v>
      </c>
      <c r="I3023" s="22">
        <v>0</v>
      </c>
      <c r="J3023" s="22">
        <v>0</v>
      </c>
      <c r="K3023" s="12" t="s">
        <v>4750</v>
      </c>
      <c r="T3023" s="12" t="s">
        <v>3499</v>
      </c>
    </row>
    <row r="3024" spans="5:20" ht="12.95" customHeight="1" x14ac:dyDescent="0.2">
      <c r="E3024" s="5" t="s">
        <v>2955</v>
      </c>
      <c r="G3024" s="3" t="s">
        <v>1670</v>
      </c>
      <c r="H3024" s="10" t="s">
        <v>1671</v>
      </c>
      <c r="I3024" s="23">
        <f>+I3013+SUM(I3015:I3023)</f>
        <v>0</v>
      </c>
      <c r="J3024" s="23">
        <f>+J3013+SUM(J3015:J3023)</f>
        <v>0</v>
      </c>
      <c r="K3024" s="13" t="s">
        <v>4751</v>
      </c>
      <c r="T3024" s="12" t="s">
        <v>3500</v>
      </c>
    </row>
    <row r="3025" spans="4:20" ht="12.95" customHeight="1" x14ac:dyDescent="0.2">
      <c r="D3025" s="5" t="s">
        <v>4752</v>
      </c>
      <c r="E3025" s="5" t="s">
        <v>4753</v>
      </c>
      <c r="F3025" s="18"/>
      <c r="G3025" s="7" t="s">
        <v>4652</v>
      </c>
      <c r="H3025" s="8" t="s">
        <v>4653</v>
      </c>
      <c r="I3025" s="21"/>
      <c r="J3025" s="21"/>
      <c r="K3025" s="12" t="s">
        <v>4754</v>
      </c>
      <c r="T3025" s="12" t="s">
        <v>3434</v>
      </c>
    </row>
    <row r="3026" spans="4:20" ht="12.95" customHeight="1" x14ac:dyDescent="0.2">
      <c r="E3026" s="5" t="s">
        <v>4753</v>
      </c>
      <c r="G3026" s="5" t="s">
        <v>4655</v>
      </c>
      <c r="H3026" s="9" t="s">
        <v>4656</v>
      </c>
      <c r="I3026" s="22">
        <v>0</v>
      </c>
      <c r="J3026" s="22">
        <v>0</v>
      </c>
      <c r="K3026" s="12" t="s">
        <v>4755</v>
      </c>
      <c r="T3026" s="12" t="s">
        <v>3435</v>
      </c>
    </row>
    <row r="3027" spans="4:20" ht="12.95" customHeight="1" x14ac:dyDescent="0.2">
      <c r="E3027" s="5" t="s">
        <v>4753</v>
      </c>
      <c r="G3027" s="5" t="s">
        <v>4658</v>
      </c>
      <c r="H3027" s="9" t="s">
        <v>4659</v>
      </c>
      <c r="I3027" s="22">
        <v>0</v>
      </c>
      <c r="J3027" s="22">
        <v>0</v>
      </c>
      <c r="K3027" s="12" t="s">
        <v>4756</v>
      </c>
      <c r="T3027" s="12" t="s">
        <v>3436</v>
      </c>
    </row>
    <row r="3028" spans="4:20" ht="12.95" customHeight="1" x14ac:dyDescent="0.2">
      <c r="E3028" s="5" t="s">
        <v>4753</v>
      </c>
      <c r="G3028" s="5" t="s">
        <v>4661</v>
      </c>
      <c r="H3028" s="9" t="s">
        <v>4662</v>
      </c>
      <c r="I3028" s="22">
        <v>0</v>
      </c>
      <c r="J3028" s="22">
        <v>0</v>
      </c>
      <c r="K3028" s="12" t="s">
        <v>4757</v>
      </c>
      <c r="T3028" s="12" t="s">
        <v>3437</v>
      </c>
    </row>
    <row r="3029" spans="4:20" ht="12.95" customHeight="1" x14ac:dyDescent="0.2">
      <c r="E3029" s="5" t="s">
        <v>4753</v>
      </c>
      <c r="G3029" s="5" t="s">
        <v>4664</v>
      </c>
      <c r="H3029" s="9" t="s">
        <v>4665</v>
      </c>
      <c r="I3029" s="22">
        <v>0</v>
      </c>
      <c r="J3029" s="22">
        <v>0</v>
      </c>
      <c r="K3029" s="12" t="s">
        <v>4758</v>
      </c>
      <c r="T3029" s="12" t="s">
        <v>3438</v>
      </c>
    </row>
    <row r="3030" spans="4:20" ht="12.95" customHeight="1" x14ac:dyDescent="0.2">
      <c r="E3030" s="5" t="s">
        <v>4753</v>
      </c>
      <c r="G3030" s="5" t="s">
        <v>4667</v>
      </c>
      <c r="H3030" s="9" t="s">
        <v>4668</v>
      </c>
      <c r="I3030" s="22">
        <v>0</v>
      </c>
      <c r="J3030" s="22">
        <v>0</v>
      </c>
      <c r="K3030" s="12" t="s">
        <v>4759</v>
      </c>
      <c r="T3030" s="12" t="s">
        <v>3439</v>
      </c>
    </row>
    <row r="3031" spans="4:20" ht="12.95" customHeight="1" x14ac:dyDescent="0.2">
      <c r="E3031" s="5" t="s">
        <v>4753</v>
      </c>
      <c r="G3031" s="5" t="s">
        <v>4670</v>
      </c>
      <c r="H3031" s="9" t="s">
        <v>4671</v>
      </c>
      <c r="I3031" s="22">
        <v>0</v>
      </c>
      <c r="J3031" s="22">
        <v>0</v>
      </c>
      <c r="K3031" s="12" t="s">
        <v>4760</v>
      </c>
      <c r="T3031" s="12" t="s">
        <v>3440</v>
      </c>
    </row>
    <row r="3032" spans="4:20" ht="12.95" customHeight="1" x14ac:dyDescent="0.2">
      <c r="E3032" s="5" t="s">
        <v>4753</v>
      </c>
      <c r="G3032" s="5" t="s">
        <v>4673</v>
      </c>
      <c r="H3032" s="9" t="s">
        <v>4674</v>
      </c>
      <c r="I3032" s="22">
        <v>0</v>
      </c>
      <c r="J3032" s="22">
        <v>0</v>
      </c>
      <c r="K3032" s="12" t="s">
        <v>4761</v>
      </c>
      <c r="T3032" s="12" t="s">
        <v>3441</v>
      </c>
    </row>
    <row r="3033" spans="4:20" ht="12.95" customHeight="1" x14ac:dyDescent="0.2">
      <c r="E3033" s="5" t="s">
        <v>4753</v>
      </c>
      <c r="G3033" s="5" t="s">
        <v>4676</v>
      </c>
      <c r="H3033" s="9" t="s">
        <v>4677</v>
      </c>
      <c r="I3033" s="22">
        <v>0</v>
      </c>
      <c r="J3033" s="22">
        <v>0</v>
      </c>
      <c r="K3033" s="12" t="s">
        <v>4762</v>
      </c>
      <c r="T3033" s="12" t="s">
        <v>3442</v>
      </c>
    </row>
    <row r="3034" spans="4:20" ht="12.95" customHeight="1" x14ac:dyDescent="0.2">
      <c r="E3034" s="5" t="s">
        <v>4753</v>
      </c>
      <c r="G3034" s="5" t="s">
        <v>4679</v>
      </c>
      <c r="H3034" s="9" t="s">
        <v>4680</v>
      </c>
      <c r="I3034" s="22">
        <v>0</v>
      </c>
      <c r="J3034" s="22">
        <v>0</v>
      </c>
      <c r="K3034" s="12" t="s">
        <v>4763</v>
      </c>
      <c r="T3034" s="12" t="s">
        <v>3443</v>
      </c>
    </row>
    <row r="3035" spans="4:20" ht="12.95" customHeight="1" x14ac:dyDescent="0.2">
      <c r="E3035" s="5" t="s">
        <v>4753</v>
      </c>
      <c r="G3035" s="5" t="s">
        <v>4682</v>
      </c>
      <c r="H3035" s="9" t="s">
        <v>4683</v>
      </c>
      <c r="I3035" s="22">
        <v>0</v>
      </c>
      <c r="J3035" s="22">
        <v>0</v>
      </c>
      <c r="K3035" s="12" t="s">
        <v>4764</v>
      </c>
      <c r="T3035" s="12" t="s">
        <v>3444</v>
      </c>
    </row>
    <row r="3036" spans="4:20" ht="12.95" customHeight="1" x14ac:dyDescent="0.2">
      <c r="E3036" s="5" t="s">
        <v>4753</v>
      </c>
      <c r="G3036" s="5" t="s">
        <v>4685</v>
      </c>
      <c r="H3036" s="9" t="s">
        <v>4686</v>
      </c>
      <c r="I3036" s="22">
        <v>0</v>
      </c>
      <c r="J3036" s="22">
        <v>0</v>
      </c>
      <c r="K3036" s="12" t="s">
        <v>4765</v>
      </c>
      <c r="T3036" s="12" t="s">
        <v>3445</v>
      </c>
    </row>
    <row r="3037" spans="4:20" ht="12.95" customHeight="1" x14ac:dyDescent="0.2">
      <c r="E3037" s="5" t="s">
        <v>4753</v>
      </c>
      <c r="G3037" s="5" t="s">
        <v>4688</v>
      </c>
      <c r="H3037" s="9" t="s">
        <v>4689</v>
      </c>
      <c r="I3037" s="22">
        <v>0</v>
      </c>
      <c r="J3037" s="22">
        <v>0</v>
      </c>
      <c r="K3037" s="12" t="s">
        <v>4766</v>
      </c>
      <c r="T3037" s="12" t="s">
        <v>3446</v>
      </c>
    </row>
    <row r="3038" spans="4:20" ht="12.95" customHeight="1" x14ac:dyDescent="0.2">
      <c r="E3038" s="5" t="s">
        <v>4753</v>
      </c>
      <c r="G3038" s="5" t="s">
        <v>4691</v>
      </c>
      <c r="H3038" s="9" t="s">
        <v>4692</v>
      </c>
      <c r="I3038" s="22">
        <v>0</v>
      </c>
      <c r="J3038" s="22">
        <v>0</v>
      </c>
      <c r="K3038" s="12" t="s">
        <v>4767</v>
      </c>
      <c r="T3038" s="12" t="s">
        <v>3447</v>
      </c>
    </row>
    <row r="3039" spans="4:20" ht="12.95" customHeight="1" x14ac:dyDescent="0.2">
      <c r="E3039" s="5" t="s">
        <v>4753</v>
      </c>
      <c r="G3039" s="5" t="s">
        <v>4694</v>
      </c>
      <c r="H3039" s="9" t="s">
        <v>4695</v>
      </c>
      <c r="I3039" s="22">
        <v>0</v>
      </c>
      <c r="J3039" s="22">
        <v>0</v>
      </c>
      <c r="K3039" s="12" t="s">
        <v>4768</v>
      </c>
      <c r="T3039" s="12" t="s">
        <v>3448</v>
      </c>
    </row>
    <row r="3040" spans="4:20" ht="12.95" customHeight="1" x14ac:dyDescent="0.2">
      <c r="E3040" s="5" t="s">
        <v>4753</v>
      </c>
      <c r="G3040" s="3" t="s">
        <v>4697</v>
      </c>
      <c r="H3040" s="10" t="s">
        <v>4698</v>
      </c>
      <c r="I3040" s="23">
        <f>SUM(I3026:I3039)</f>
        <v>0</v>
      </c>
      <c r="J3040" s="23">
        <f>SUM(J3026:J3039)</f>
        <v>0</v>
      </c>
      <c r="K3040" s="13" t="s">
        <v>4769</v>
      </c>
      <c r="T3040" s="12" t="s">
        <v>3449</v>
      </c>
    </row>
    <row r="3041" spans="5:20" ht="12.95" customHeight="1" x14ac:dyDescent="0.2">
      <c r="E3041" s="5" t="s">
        <v>4753</v>
      </c>
      <c r="G3041" s="5" t="s">
        <v>4700</v>
      </c>
      <c r="H3041" s="9" t="s">
        <v>4701</v>
      </c>
      <c r="I3041" s="22">
        <v>0</v>
      </c>
      <c r="J3041" s="22">
        <v>0</v>
      </c>
      <c r="K3041" s="12" t="s">
        <v>4770</v>
      </c>
      <c r="T3041" s="12" t="s">
        <v>3450</v>
      </c>
    </row>
    <row r="3042" spans="5:20" ht="12.95" customHeight="1" x14ac:dyDescent="0.2">
      <c r="E3042" s="5" t="s">
        <v>4753</v>
      </c>
      <c r="G3042" s="3" t="s">
        <v>4703</v>
      </c>
      <c r="H3042" s="10" t="s">
        <v>4704</v>
      </c>
      <c r="I3042" s="23">
        <f>+I3040-(I3041*$I$1)</f>
        <v>0</v>
      </c>
      <c r="J3042" s="23">
        <f>+J3040-(J3041*$I$1)</f>
        <v>0</v>
      </c>
      <c r="K3042" s="13" t="s">
        <v>4771</v>
      </c>
      <c r="T3042" s="12" t="s">
        <v>3451</v>
      </c>
    </row>
    <row r="3043" spans="5:20" ht="12.95" customHeight="1" x14ac:dyDescent="0.2">
      <c r="E3043" s="5" t="s">
        <v>4753</v>
      </c>
      <c r="G3043" s="7" t="s">
        <v>4706</v>
      </c>
      <c r="H3043" s="8" t="s">
        <v>4707</v>
      </c>
      <c r="I3043" s="21"/>
      <c r="J3043" s="21"/>
      <c r="K3043" s="12" t="s">
        <v>4772</v>
      </c>
      <c r="T3043" s="12" t="s">
        <v>3452</v>
      </c>
    </row>
    <row r="3044" spans="5:20" ht="12.95" customHeight="1" x14ac:dyDescent="0.2">
      <c r="E3044" s="5" t="s">
        <v>4753</v>
      </c>
      <c r="G3044" s="5" t="s">
        <v>4709</v>
      </c>
      <c r="H3044" s="9" t="s">
        <v>4710</v>
      </c>
      <c r="I3044" s="22">
        <v>0</v>
      </c>
      <c r="J3044" s="22">
        <v>0</v>
      </c>
      <c r="K3044" s="12" t="s">
        <v>4773</v>
      </c>
      <c r="T3044" s="12" t="s">
        <v>3453</v>
      </c>
    </row>
    <row r="3045" spans="5:20" ht="12.95" customHeight="1" x14ac:dyDescent="0.2">
      <c r="E3045" s="5" t="s">
        <v>4753</v>
      </c>
      <c r="G3045" s="5" t="s">
        <v>4712</v>
      </c>
      <c r="H3045" s="9" t="s">
        <v>1533</v>
      </c>
      <c r="I3045" s="22">
        <v>0</v>
      </c>
      <c r="J3045" s="22">
        <v>0</v>
      </c>
      <c r="K3045" s="12" t="s">
        <v>4774</v>
      </c>
      <c r="T3045" s="12" t="s">
        <v>3454</v>
      </c>
    </row>
    <row r="3046" spans="5:20" ht="12.95" customHeight="1" x14ac:dyDescent="0.2">
      <c r="E3046" s="5" t="s">
        <v>4753</v>
      </c>
      <c r="G3046" s="5" t="s">
        <v>1535</v>
      </c>
      <c r="H3046" s="9" t="s">
        <v>1536</v>
      </c>
      <c r="I3046" s="22">
        <v>0</v>
      </c>
      <c r="J3046" s="22">
        <v>0</v>
      </c>
      <c r="K3046" s="12" t="s">
        <v>4775</v>
      </c>
      <c r="T3046" s="12" t="s">
        <v>3455</v>
      </c>
    </row>
    <row r="3047" spans="5:20" ht="12.95" customHeight="1" x14ac:dyDescent="0.2">
      <c r="E3047" s="5" t="s">
        <v>4753</v>
      </c>
      <c r="G3047" s="3" t="s">
        <v>1538</v>
      </c>
      <c r="H3047" s="10" t="s">
        <v>1539</v>
      </c>
      <c r="I3047" s="23">
        <f>SUM(I3044:I3046)</f>
        <v>0</v>
      </c>
      <c r="J3047" s="23">
        <f>SUM(J3044:J3046)</f>
        <v>0</v>
      </c>
      <c r="K3047" s="13" t="s">
        <v>4776</v>
      </c>
      <c r="T3047" s="12" t="s">
        <v>3456</v>
      </c>
    </row>
    <row r="3048" spans="5:20" ht="12.95" customHeight="1" x14ac:dyDescent="0.2">
      <c r="E3048" s="5" t="s">
        <v>4753</v>
      </c>
      <c r="G3048" s="3" t="s">
        <v>1541</v>
      </c>
      <c r="H3048" s="10" t="s">
        <v>1542</v>
      </c>
      <c r="I3048" s="23">
        <f>+I3042+I3047</f>
        <v>0</v>
      </c>
      <c r="J3048" s="23">
        <f>+J3042+J3047</f>
        <v>0</v>
      </c>
      <c r="K3048" s="13" t="s">
        <v>4777</v>
      </c>
      <c r="T3048" s="12" t="s">
        <v>3457</v>
      </c>
    </row>
    <row r="3049" spans="5:20" ht="12.95" customHeight="1" x14ac:dyDescent="0.2">
      <c r="E3049" s="5" t="s">
        <v>4753</v>
      </c>
      <c r="G3049" s="7" t="s">
        <v>1544</v>
      </c>
      <c r="H3049" s="8" t="s">
        <v>1545</v>
      </c>
      <c r="I3049" s="21"/>
      <c r="J3049" s="21"/>
      <c r="K3049" s="12" t="s">
        <v>4778</v>
      </c>
      <c r="T3049" s="12" t="s">
        <v>3458</v>
      </c>
    </row>
    <row r="3050" spans="5:20" ht="12.95" customHeight="1" x14ac:dyDescent="0.2">
      <c r="E3050" s="5" t="s">
        <v>4753</v>
      </c>
      <c r="G3050" s="5" t="s">
        <v>1547</v>
      </c>
      <c r="H3050" s="9" t="s">
        <v>1548</v>
      </c>
      <c r="I3050" s="22">
        <v>0</v>
      </c>
      <c r="J3050" s="22">
        <v>0</v>
      </c>
      <c r="K3050" s="12" t="s">
        <v>4779</v>
      </c>
      <c r="T3050" s="12" t="s">
        <v>3459</v>
      </c>
    </row>
    <row r="3051" spans="5:20" ht="12.95" customHeight="1" x14ac:dyDescent="0.2">
      <c r="E3051" s="5" t="s">
        <v>4753</v>
      </c>
      <c r="G3051" s="5" t="s">
        <v>1550</v>
      </c>
      <c r="H3051" s="9" t="s">
        <v>1551</v>
      </c>
      <c r="I3051" s="22">
        <v>0</v>
      </c>
      <c r="J3051" s="22">
        <v>0</v>
      </c>
      <c r="K3051" s="12" t="s">
        <v>4780</v>
      </c>
      <c r="T3051" s="12" t="s">
        <v>3460</v>
      </c>
    </row>
    <row r="3052" spans="5:20" ht="12.95" customHeight="1" x14ac:dyDescent="0.2">
      <c r="E3052" s="5" t="s">
        <v>4753</v>
      </c>
      <c r="G3052" s="5" t="s">
        <v>1553</v>
      </c>
      <c r="H3052" s="9" t="s">
        <v>1554</v>
      </c>
      <c r="I3052" s="22">
        <v>0</v>
      </c>
      <c r="J3052" s="22">
        <v>0</v>
      </c>
      <c r="K3052" s="12" t="s">
        <v>4781</v>
      </c>
      <c r="T3052" s="12" t="s">
        <v>3461</v>
      </c>
    </row>
    <row r="3053" spans="5:20" ht="12.95" customHeight="1" x14ac:dyDescent="0.2">
      <c r="E3053" s="5" t="s">
        <v>4753</v>
      </c>
      <c r="G3053" s="5" t="s">
        <v>1556</v>
      </c>
      <c r="H3053" s="9" t="s">
        <v>1557</v>
      </c>
      <c r="I3053" s="22">
        <v>0</v>
      </c>
      <c r="J3053" s="22">
        <v>0</v>
      </c>
      <c r="K3053" s="12" t="s">
        <v>4782</v>
      </c>
      <c r="T3053" s="12" t="s">
        <v>3462</v>
      </c>
    </row>
    <row r="3054" spans="5:20" ht="12.95" customHeight="1" x14ac:dyDescent="0.2">
      <c r="E3054" s="5" t="s">
        <v>4753</v>
      </c>
      <c r="G3054" s="5" t="s">
        <v>1559</v>
      </c>
      <c r="H3054" s="9" t="s">
        <v>1560</v>
      </c>
      <c r="I3054" s="22">
        <v>0</v>
      </c>
      <c r="J3054" s="22">
        <v>0</v>
      </c>
      <c r="K3054" s="12" t="s">
        <v>4783</v>
      </c>
      <c r="T3054" s="12" t="s">
        <v>3463</v>
      </c>
    </row>
    <row r="3055" spans="5:20" ht="12.95" customHeight="1" x14ac:dyDescent="0.2">
      <c r="E3055" s="5" t="s">
        <v>4753</v>
      </c>
      <c r="G3055" s="5" t="s">
        <v>1562</v>
      </c>
      <c r="H3055" s="9" t="s">
        <v>1563</v>
      </c>
      <c r="I3055" s="22">
        <v>0</v>
      </c>
      <c r="J3055" s="22">
        <v>0</v>
      </c>
      <c r="K3055" s="12" t="s">
        <v>4784</v>
      </c>
      <c r="T3055" s="12" t="s">
        <v>3464</v>
      </c>
    </row>
    <row r="3056" spans="5:20" ht="12.95" customHeight="1" x14ac:dyDescent="0.2">
      <c r="E3056" s="5" t="s">
        <v>4753</v>
      </c>
      <c r="G3056" s="5" t="s">
        <v>1565</v>
      </c>
      <c r="H3056" s="9" t="s">
        <v>1566</v>
      </c>
      <c r="I3056" s="22">
        <v>0</v>
      </c>
      <c r="J3056" s="22">
        <v>0</v>
      </c>
      <c r="K3056" s="12" t="s">
        <v>4785</v>
      </c>
      <c r="T3056" s="12" t="s">
        <v>3465</v>
      </c>
    </row>
    <row r="3057" spans="5:20" ht="12.95" customHeight="1" x14ac:dyDescent="0.2">
      <c r="E3057" s="5" t="s">
        <v>4753</v>
      </c>
      <c r="G3057" s="5" t="s">
        <v>1568</v>
      </c>
      <c r="H3057" s="9" t="s">
        <v>1569</v>
      </c>
      <c r="I3057" s="22">
        <v>0</v>
      </c>
      <c r="J3057" s="22">
        <v>0</v>
      </c>
      <c r="K3057" s="12" t="s">
        <v>4786</v>
      </c>
      <c r="T3057" s="12" t="s">
        <v>3466</v>
      </c>
    </row>
    <row r="3058" spans="5:20" ht="12.95" customHeight="1" x14ac:dyDescent="0.2">
      <c r="E3058" s="5" t="s">
        <v>4753</v>
      </c>
      <c r="G3058" s="5" t="s">
        <v>1571</v>
      </c>
      <c r="H3058" s="9" t="s">
        <v>1572</v>
      </c>
      <c r="I3058" s="22">
        <v>0</v>
      </c>
      <c r="J3058" s="22">
        <v>0</v>
      </c>
      <c r="K3058" s="12" t="s">
        <v>4787</v>
      </c>
      <c r="T3058" s="12" t="s">
        <v>3467</v>
      </c>
    </row>
    <row r="3059" spans="5:20" ht="12.95" customHeight="1" x14ac:dyDescent="0.2">
      <c r="E3059" s="5" t="s">
        <v>4753</v>
      </c>
      <c r="G3059" s="5" t="s">
        <v>1574</v>
      </c>
      <c r="H3059" s="9" t="s">
        <v>1575</v>
      </c>
      <c r="I3059" s="22">
        <v>0</v>
      </c>
      <c r="J3059" s="22">
        <v>0</v>
      </c>
      <c r="K3059" s="12" t="s">
        <v>4788</v>
      </c>
      <c r="T3059" s="12" t="s">
        <v>3468</v>
      </c>
    </row>
    <row r="3060" spans="5:20" ht="12.95" customHeight="1" x14ac:dyDescent="0.2">
      <c r="E3060" s="5" t="s">
        <v>4753</v>
      </c>
      <c r="G3060" s="5" t="s">
        <v>1577</v>
      </c>
      <c r="H3060" s="9" t="s">
        <v>1578</v>
      </c>
      <c r="I3060" s="22">
        <v>0</v>
      </c>
      <c r="J3060" s="22">
        <v>0</v>
      </c>
      <c r="K3060" s="12" t="s">
        <v>4789</v>
      </c>
      <c r="T3060" s="12" t="s">
        <v>3469</v>
      </c>
    </row>
    <row r="3061" spans="5:20" ht="12.95" customHeight="1" x14ac:dyDescent="0.2">
      <c r="E3061" s="5" t="s">
        <v>4753</v>
      </c>
      <c r="G3061" s="5" t="s">
        <v>1580</v>
      </c>
      <c r="H3061" s="9" t="s">
        <v>1581</v>
      </c>
      <c r="I3061" s="22">
        <v>0</v>
      </c>
      <c r="J3061" s="22">
        <v>0</v>
      </c>
      <c r="K3061" s="12" t="s">
        <v>4790</v>
      </c>
      <c r="T3061" s="12" t="s">
        <v>3470</v>
      </c>
    </row>
    <row r="3062" spans="5:20" ht="12.95" customHeight="1" x14ac:dyDescent="0.2">
      <c r="E3062" s="5" t="s">
        <v>4753</v>
      </c>
      <c r="G3062" s="5" t="s">
        <v>1583</v>
      </c>
      <c r="H3062" s="9" t="s">
        <v>1584</v>
      </c>
      <c r="I3062" s="22">
        <v>0</v>
      </c>
      <c r="J3062" s="22">
        <v>0</v>
      </c>
      <c r="K3062" s="12" t="s">
        <v>4791</v>
      </c>
      <c r="T3062" s="12" t="s">
        <v>3471</v>
      </c>
    </row>
    <row r="3063" spans="5:20" ht="12.95" customHeight="1" x14ac:dyDescent="0.2">
      <c r="E3063" s="5" t="s">
        <v>4753</v>
      </c>
      <c r="G3063" s="5" t="s">
        <v>1586</v>
      </c>
      <c r="H3063" s="9" t="s">
        <v>1587</v>
      </c>
      <c r="I3063" s="22">
        <v>0</v>
      </c>
      <c r="J3063" s="22">
        <v>0</v>
      </c>
      <c r="K3063" s="12" t="s">
        <v>4792</v>
      </c>
      <c r="T3063" s="12" t="s">
        <v>3472</v>
      </c>
    </row>
    <row r="3064" spans="5:20" ht="12.95" customHeight="1" x14ac:dyDescent="0.2">
      <c r="E3064" s="5" t="s">
        <v>4753</v>
      </c>
      <c r="G3064" s="5" t="s">
        <v>1589</v>
      </c>
      <c r="H3064" s="9" t="s">
        <v>1590</v>
      </c>
      <c r="I3064" s="22">
        <v>0</v>
      </c>
      <c r="J3064" s="22">
        <v>0</v>
      </c>
      <c r="K3064" s="12" t="s">
        <v>4793</v>
      </c>
      <c r="T3064" s="12" t="s">
        <v>3473</v>
      </c>
    </row>
    <row r="3065" spans="5:20" ht="12.95" customHeight="1" x14ac:dyDescent="0.2">
      <c r="E3065" s="5" t="s">
        <v>4753</v>
      </c>
      <c r="G3065" s="5" t="s">
        <v>1592</v>
      </c>
      <c r="H3065" s="9" t="s">
        <v>1593</v>
      </c>
      <c r="I3065" s="22">
        <v>0</v>
      </c>
      <c r="J3065" s="22">
        <v>0</v>
      </c>
      <c r="K3065" s="12" t="s">
        <v>4794</v>
      </c>
      <c r="T3065" s="12" t="s">
        <v>3474</v>
      </c>
    </row>
    <row r="3066" spans="5:20" ht="12.95" customHeight="1" x14ac:dyDescent="0.2">
      <c r="E3066" s="5" t="s">
        <v>4753</v>
      </c>
      <c r="G3066" s="5" t="s">
        <v>1595</v>
      </c>
      <c r="H3066" s="9" t="s">
        <v>1596</v>
      </c>
      <c r="I3066" s="22">
        <v>0</v>
      </c>
      <c r="J3066" s="22">
        <v>0</v>
      </c>
      <c r="K3066" s="12" t="s">
        <v>4795</v>
      </c>
      <c r="T3066" s="12" t="s">
        <v>3475</v>
      </c>
    </row>
    <row r="3067" spans="5:20" ht="12.95" customHeight="1" x14ac:dyDescent="0.2">
      <c r="E3067" s="5" t="s">
        <v>4753</v>
      </c>
      <c r="G3067" s="3" t="s">
        <v>1598</v>
      </c>
      <c r="H3067" s="10" t="s">
        <v>1599</v>
      </c>
      <c r="I3067" s="23">
        <f>SUM(I3050:I3066)</f>
        <v>0</v>
      </c>
      <c r="J3067" s="23">
        <f>SUM(J3050:J3066)</f>
        <v>0</v>
      </c>
      <c r="K3067" s="13" t="s">
        <v>4796</v>
      </c>
      <c r="T3067" s="12" t="s">
        <v>3476</v>
      </c>
    </row>
    <row r="3068" spans="5:20" ht="12.95" customHeight="1" x14ac:dyDescent="0.2">
      <c r="E3068" s="5" t="s">
        <v>4753</v>
      </c>
      <c r="G3068" s="7" t="s">
        <v>1601</v>
      </c>
      <c r="H3068" s="8" t="s">
        <v>1602</v>
      </c>
      <c r="I3068" s="21"/>
      <c r="J3068" s="21"/>
      <c r="K3068" s="12" t="s">
        <v>4797</v>
      </c>
      <c r="T3068" s="12" t="s">
        <v>3477</v>
      </c>
    </row>
    <row r="3069" spans="5:20" ht="12.95" customHeight="1" x14ac:dyDescent="0.2">
      <c r="E3069" s="5" t="s">
        <v>4753</v>
      </c>
      <c r="G3069" s="5" t="s">
        <v>1604</v>
      </c>
      <c r="H3069" s="9" t="s">
        <v>1605</v>
      </c>
      <c r="I3069" s="22">
        <v>0</v>
      </c>
      <c r="J3069" s="22">
        <v>0</v>
      </c>
      <c r="K3069" s="12" t="s">
        <v>4798</v>
      </c>
      <c r="T3069" s="12" t="s">
        <v>3478</v>
      </c>
    </row>
    <row r="3070" spans="5:20" ht="12.95" customHeight="1" x14ac:dyDescent="0.2">
      <c r="E3070" s="5" t="s">
        <v>4753</v>
      </c>
      <c r="G3070" s="5" t="s">
        <v>1607</v>
      </c>
      <c r="H3070" s="9" t="s">
        <v>1608</v>
      </c>
      <c r="I3070" s="22">
        <v>0</v>
      </c>
      <c r="J3070" s="22">
        <v>0</v>
      </c>
      <c r="K3070" s="12" t="s">
        <v>4799</v>
      </c>
      <c r="T3070" s="12" t="s">
        <v>3479</v>
      </c>
    </row>
    <row r="3071" spans="5:20" ht="12.95" customHeight="1" x14ac:dyDescent="0.2">
      <c r="E3071" s="5" t="s">
        <v>4753</v>
      </c>
      <c r="G3071" s="5" t="s">
        <v>1610</v>
      </c>
      <c r="H3071" s="9" t="s">
        <v>1611</v>
      </c>
      <c r="I3071" s="22">
        <v>0</v>
      </c>
      <c r="J3071" s="22">
        <v>0</v>
      </c>
      <c r="K3071" s="12" t="s">
        <v>4800</v>
      </c>
      <c r="T3071" s="12" t="s">
        <v>3480</v>
      </c>
    </row>
    <row r="3072" spans="5:20" ht="12.95" customHeight="1" x14ac:dyDescent="0.2">
      <c r="E3072" s="5" t="s">
        <v>4753</v>
      </c>
      <c r="G3072" s="3" t="s">
        <v>1613</v>
      </c>
      <c r="H3072" s="10" t="s">
        <v>1614</v>
      </c>
      <c r="I3072" s="23">
        <f>SUM(I3069:I3071)</f>
        <v>0</v>
      </c>
      <c r="J3072" s="23">
        <f>SUM(J3069:J3071)</f>
        <v>0</v>
      </c>
      <c r="K3072" s="13" t="s">
        <v>4801</v>
      </c>
      <c r="T3072" s="12" t="s">
        <v>3481</v>
      </c>
    </row>
    <row r="3073" spans="5:20" ht="12.95" customHeight="1" x14ac:dyDescent="0.2">
      <c r="E3073" s="5" t="s">
        <v>4753</v>
      </c>
      <c r="G3073" s="3" t="s">
        <v>1616</v>
      </c>
      <c r="H3073" s="10" t="s">
        <v>1617</v>
      </c>
      <c r="I3073" s="23">
        <f>+I3067+I3072</f>
        <v>0</v>
      </c>
      <c r="J3073" s="23">
        <f>+J3067+J3072</f>
        <v>0</v>
      </c>
      <c r="K3073" s="13" t="s">
        <v>4802</v>
      </c>
      <c r="T3073" s="12" t="s">
        <v>3482</v>
      </c>
    </row>
    <row r="3074" spans="5:20" ht="12.95" customHeight="1" x14ac:dyDescent="0.2">
      <c r="E3074" s="5" t="s">
        <v>4753</v>
      </c>
      <c r="G3074" s="7" t="s">
        <v>1619</v>
      </c>
      <c r="H3074" s="8" t="s">
        <v>1620</v>
      </c>
      <c r="I3074" s="21"/>
      <c r="J3074" s="21"/>
      <c r="K3074" s="12" t="s">
        <v>4803</v>
      </c>
      <c r="T3074" s="12" t="s">
        <v>3483</v>
      </c>
    </row>
    <row r="3075" spans="5:20" ht="12.95" customHeight="1" x14ac:dyDescent="0.2">
      <c r="E3075" s="5" t="s">
        <v>4753</v>
      </c>
      <c r="G3075" s="3" t="s">
        <v>1622</v>
      </c>
      <c r="H3075" s="10" t="s">
        <v>1623</v>
      </c>
      <c r="I3075" s="23">
        <f>+I3048-(I3073*$I$1)</f>
        <v>0</v>
      </c>
      <c r="J3075" s="23">
        <f>+J3048-(J3073*$I$1)</f>
        <v>0</v>
      </c>
      <c r="K3075" s="13" t="s">
        <v>4804</v>
      </c>
      <c r="T3075" s="12" t="s">
        <v>3484</v>
      </c>
    </row>
    <row r="3076" spans="5:20" ht="12.95" customHeight="1" x14ac:dyDescent="0.2">
      <c r="E3076" s="5" t="s">
        <v>4753</v>
      </c>
      <c r="G3076" s="5" t="s">
        <v>1625</v>
      </c>
      <c r="H3076" s="9" t="s">
        <v>1626</v>
      </c>
      <c r="I3076" s="22">
        <v>0</v>
      </c>
      <c r="J3076" s="22">
        <v>0</v>
      </c>
      <c r="K3076" s="12" t="s">
        <v>4805</v>
      </c>
      <c r="T3076" s="12" t="s">
        <v>3485</v>
      </c>
    </row>
    <row r="3077" spans="5:20" ht="12.95" customHeight="1" x14ac:dyDescent="0.2">
      <c r="E3077" s="5" t="s">
        <v>4753</v>
      </c>
      <c r="G3077" s="3" t="s">
        <v>1628</v>
      </c>
      <c r="H3077" s="10" t="s">
        <v>1629</v>
      </c>
      <c r="I3077" s="23">
        <f>+I3075-(I3076*$I$1)</f>
        <v>0</v>
      </c>
      <c r="J3077" s="23">
        <f>+J3075-(J3076*$I$1)</f>
        <v>0</v>
      </c>
      <c r="K3077" s="13" t="s">
        <v>4806</v>
      </c>
      <c r="T3077" s="12" t="s">
        <v>3486</v>
      </c>
    </row>
    <row r="3078" spans="5:20" ht="12.95" customHeight="1" x14ac:dyDescent="0.2">
      <c r="E3078" s="5" t="s">
        <v>4753</v>
      </c>
      <c r="G3078" s="5" t="s">
        <v>1631</v>
      </c>
      <c r="H3078" s="9" t="s">
        <v>1632</v>
      </c>
      <c r="I3078" s="22">
        <v>0</v>
      </c>
      <c r="J3078" s="22">
        <v>0</v>
      </c>
      <c r="K3078" s="12" t="s">
        <v>4807</v>
      </c>
      <c r="T3078" s="12" t="s">
        <v>3487</v>
      </c>
    </row>
    <row r="3079" spans="5:20" ht="12.95" customHeight="1" x14ac:dyDescent="0.2">
      <c r="E3079" s="5" t="s">
        <v>4753</v>
      </c>
      <c r="G3079" s="5" t="s">
        <v>1634</v>
      </c>
      <c r="H3079" s="9" t="s">
        <v>1635</v>
      </c>
      <c r="I3079" s="22">
        <v>0</v>
      </c>
      <c r="J3079" s="22">
        <v>0</v>
      </c>
      <c r="K3079" s="12" t="s">
        <v>4808</v>
      </c>
      <c r="T3079" s="12" t="s">
        <v>3488</v>
      </c>
    </row>
    <row r="3080" spans="5:20" ht="12.95" customHeight="1" x14ac:dyDescent="0.2">
      <c r="E3080" s="5" t="s">
        <v>4753</v>
      </c>
      <c r="G3080" s="3" t="s">
        <v>1637</v>
      </c>
      <c r="H3080" s="10" t="s">
        <v>1638</v>
      </c>
      <c r="I3080" s="23">
        <f>SUM(I3077:I3079)</f>
        <v>0</v>
      </c>
      <c r="J3080" s="23">
        <f>SUM(J3077:J3079)</f>
        <v>0</v>
      </c>
      <c r="K3080" s="13" t="s">
        <v>4809</v>
      </c>
      <c r="T3080" s="12" t="s">
        <v>3489</v>
      </c>
    </row>
    <row r="3081" spans="5:20" ht="12.95" customHeight="1" x14ac:dyDescent="0.2">
      <c r="E3081" s="5" t="s">
        <v>4753</v>
      </c>
      <c r="G3081" s="7" t="s">
        <v>1640</v>
      </c>
      <c r="H3081" s="8" t="s">
        <v>1641</v>
      </c>
      <c r="I3081" s="21"/>
      <c r="J3081" s="21"/>
      <c r="K3081" s="12" t="s">
        <v>4810</v>
      </c>
      <c r="T3081" s="12" t="s">
        <v>3490</v>
      </c>
    </row>
    <row r="3082" spans="5:20" ht="12.95" customHeight="1" x14ac:dyDescent="0.2">
      <c r="E3082" s="5" t="s">
        <v>4753</v>
      </c>
      <c r="G3082" s="5" t="s">
        <v>1643</v>
      </c>
      <c r="H3082" s="9" t="s">
        <v>1644</v>
      </c>
      <c r="I3082" s="22">
        <v>0</v>
      </c>
      <c r="J3082" s="22">
        <v>0</v>
      </c>
      <c r="K3082" s="12" t="s">
        <v>4811</v>
      </c>
      <c r="T3082" s="12" t="s">
        <v>3491</v>
      </c>
    </row>
    <row r="3083" spans="5:20" ht="12.95" customHeight="1" x14ac:dyDescent="0.2">
      <c r="E3083" s="5" t="s">
        <v>4753</v>
      </c>
      <c r="G3083" s="5" t="s">
        <v>1646</v>
      </c>
      <c r="H3083" s="9" t="s">
        <v>1647</v>
      </c>
      <c r="I3083" s="22">
        <v>0</v>
      </c>
      <c r="J3083" s="22">
        <v>0</v>
      </c>
      <c r="K3083" s="12" t="s">
        <v>4812</v>
      </c>
      <c r="T3083" s="12" t="s">
        <v>3492</v>
      </c>
    </row>
    <row r="3084" spans="5:20" ht="12.95" customHeight="1" x14ac:dyDescent="0.2">
      <c r="E3084" s="5" t="s">
        <v>4753</v>
      </c>
      <c r="G3084" s="5" t="s">
        <v>1649</v>
      </c>
      <c r="H3084" s="9" t="s">
        <v>1650</v>
      </c>
      <c r="I3084" s="22">
        <v>0</v>
      </c>
      <c r="J3084" s="22">
        <v>0</v>
      </c>
      <c r="K3084" s="12" t="s">
        <v>4813</v>
      </c>
      <c r="T3084" s="12" t="s">
        <v>3493</v>
      </c>
    </row>
    <row r="3085" spans="5:20" ht="12.95" customHeight="1" x14ac:dyDescent="0.2">
      <c r="E3085" s="5" t="s">
        <v>4753</v>
      </c>
      <c r="G3085" s="5" t="s">
        <v>1652</v>
      </c>
      <c r="H3085" s="9" t="s">
        <v>1653</v>
      </c>
      <c r="I3085" s="22">
        <v>0</v>
      </c>
      <c r="J3085" s="22">
        <v>0</v>
      </c>
      <c r="K3085" s="12" t="s">
        <v>4814</v>
      </c>
      <c r="T3085" s="12" t="s">
        <v>3494</v>
      </c>
    </row>
    <row r="3086" spans="5:20" ht="12.95" customHeight="1" x14ac:dyDescent="0.2">
      <c r="E3086" s="5" t="s">
        <v>4753</v>
      </c>
      <c r="G3086" s="5" t="s">
        <v>1655</v>
      </c>
      <c r="H3086" s="9" t="s">
        <v>1656</v>
      </c>
      <c r="I3086" s="22">
        <v>0</v>
      </c>
      <c r="J3086" s="22">
        <v>0</v>
      </c>
      <c r="K3086" s="12" t="s">
        <v>4815</v>
      </c>
      <c r="T3086" s="12" t="s">
        <v>3495</v>
      </c>
    </row>
    <row r="3087" spans="5:20" ht="12.95" customHeight="1" x14ac:dyDescent="0.2">
      <c r="E3087" s="5" t="s">
        <v>4753</v>
      </c>
      <c r="G3087" s="5" t="s">
        <v>1658</v>
      </c>
      <c r="H3087" s="9" t="s">
        <v>1659</v>
      </c>
      <c r="I3087" s="22">
        <v>0</v>
      </c>
      <c r="J3087" s="22">
        <v>0</v>
      </c>
      <c r="K3087" s="12" t="s">
        <v>4816</v>
      </c>
      <c r="T3087" s="12" t="s">
        <v>3496</v>
      </c>
    </row>
    <row r="3088" spans="5:20" ht="12.95" customHeight="1" x14ac:dyDescent="0.2">
      <c r="E3088" s="5" t="s">
        <v>4753</v>
      </c>
      <c r="G3088" s="5" t="s">
        <v>1661</v>
      </c>
      <c r="H3088" s="9" t="s">
        <v>1662</v>
      </c>
      <c r="I3088" s="22">
        <v>0</v>
      </c>
      <c r="J3088" s="22">
        <v>0</v>
      </c>
      <c r="K3088" s="12" t="s">
        <v>4817</v>
      </c>
      <c r="T3088" s="12" t="s">
        <v>3497</v>
      </c>
    </row>
    <row r="3089" spans="4:20" ht="12.95" customHeight="1" x14ac:dyDescent="0.2">
      <c r="E3089" s="5" t="s">
        <v>4753</v>
      </c>
      <c r="G3089" s="5" t="s">
        <v>1664</v>
      </c>
      <c r="H3089" s="9" t="s">
        <v>1665</v>
      </c>
      <c r="I3089" s="22">
        <v>0</v>
      </c>
      <c r="J3089" s="22">
        <v>0</v>
      </c>
      <c r="K3089" s="12" t="s">
        <v>4818</v>
      </c>
      <c r="T3089" s="12" t="s">
        <v>3498</v>
      </c>
    </row>
    <row r="3090" spans="4:20" ht="12.95" customHeight="1" x14ac:dyDescent="0.2">
      <c r="E3090" s="5" t="s">
        <v>4753</v>
      </c>
      <c r="G3090" s="5" t="s">
        <v>1667</v>
      </c>
      <c r="H3090" s="9" t="s">
        <v>1668</v>
      </c>
      <c r="I3090" s="22">
        <v>0</v>
      </c>
      <c r="J3090" s="22">
        <v>0</v>
      </c>
      <c r="K3090" s="12" t="s">
        <v>4819</v>
      </c>
      <c r="T3090" s="12" t="s">
        <v>3499</v>
      </c>
    </row>
    <row r="3091" spans="4:20" ht="12.95" customHeight="1" x14ac:dyDescent="0.2">
      <c r="E3091" s="5" t="s">
        <v>4753</v>
      </c>
      <c r="G3091" s="3" t="s">
        <v>1670</v>
      </c>
      <c r="H3091" s="10" t="s">
        <v>1671</v>
      </c>
      <c r="I3091" s="23">
        <f>+I3080+SUM(I3082:I3090)</f>
        <v>0</v>
      </c>
      <c r="J3091" s="23">
        <f>+J3080+SUM(J3082:J3090)</f>
        <v>0</v>
      </c>
      <c r="K3091" s="13" t="s">
        <v>4820</v>
      </c>
      <c r="T3091" s="12" t="s">
        <v>3500</v>
      </c>
    </row>
    <row r="3092" spans="4:20" ht="12.95" customHeight="1" x14ac:dyDescent="0.2">
      <c r="D3092" s="5" t="s">
        <v>4821</v>
      </c>
      <c r="E3092" s="5" t="s">
        <v>4822</v>
      </c>
      <c r="F3092" s="18"/>
      <c r="G3092" s="7" t="s">
        <v>4652</v>
      </c>
      <c r="H3092" s="8" t="s">
        <v>4653</v>
      </c>
      <c r="I3092" s="21"/>
      <c r="J3092" s="21"/>
      <c r="K3092" s="12" t="s">
        <v>4823</v>
      </c>
      <c r="T3092" s="12" t="s">
        <v>3434</v>
      </c>
    </row>
    <row r="3093" spans="4:20" ht="12.95" customHeight="1" x14ac:dyDescent="0.2">
      <c r="E3093" s="5" t="s">
        <v>4822</v>
      </c>
      <c r="G3093" s="5" t="s">
        <v>4655</v>
      </c>
      <c r="H3093" s="9" t="s">
        <v>4656</v>
      </c>
      <c r="I3093" s="22">
        <v>0</v>
      </c>
      <c r="J3093" s="22">
        <v>0</v>
      </c>
      <c r="K3093" s="12" t="s">
        <v>4824</v>
      </c>
      <c r="T3093" s="12" t="s">
        <v>3435</v>
      </c>
    </row>
    <row r="3094" spans="4:20" ht="12.95" customHeight="1" x14ac:dyDescent="0.2">
      <c r="E3094" s="5" t="s">
        <v>4822</v>
      </c>
      <c r="G3094" s="5" t="s">
        <v>4658</v>
      </c>
      <c r="H3094" s="9" t="s">
        <v>4659</v>
      </c>
      <c r="I3094" s="22">
        <v>0</v>
      </c>
      <c r="J3094" s="22">
        <v>0</v>
      </c>
      <c r="K3094" s="12" t="s">
        <v>4825</v>
      </c>
      <c r="T3094" s="12" t="s">
        <v>3436</v>
      </c>
    </row>
    <row r="3095" spans="4:20" ht="12.95" customHeight="1" x14ac:dyDescent="0.2">
      <c r="E3095" s="5" t="s">
        <v>4822</v>
      </c>
      <c r="G3095" s="5" t="s">
        <v>4661</v>
      </c>
      <c r="H3095" s="9" t="s">
        <v>4662</v>
      </c>
      <c r="I3095" s="22">
        <v>0</v>
      </c>
      <c r="J3095" s="22">
        <v>0</v>
      </c>
      <c r="K3095" s="12" t="s">
        <v>4826</v>
      </c>
      <c r="T3095" s="12" t="s">
        <v>3437</v>
      </c>
    </row>
    <row r="3096" spans="4:20" ht="12.95" customHeight="1" x14ac:dyDescent="0.2">
      <c r="E3096" s="5" t="s">
        <v>4822</v>
      </c>
      <c r="G3096" s="5" t="s">
        <v>4664</v>
      </c>
      <c r="H3096" s="9" t="s">
        <v>4665</v>
      </c>
      <c r="I3096" s="22">
        <v>0</v>
      </c>
      <c r="J3096" s="22">
        <v>0</v>
      </c>
      <c r="K3096" s="12" t="s">
        <v>4827</v>
      </c>
      <c r="T3096" s="12" t="s">
        <v>3438</v>
      </c>
    </row>
    <row r="3097" spans="4:20" ht="12.95" customHeight="1" x14ac:dyDescent="0.2">
      <c r="E3097" s="5" t="s">
        <v>4822</v>
      </c>
      <c r="G3097" s="5" t="s">
        <v>4667</v>
      </c>
      <c r="H3097" s="9" t="s">
        <v>4668</v>
      </c>
      <c r="I3097" s="22">
        <v>0</v>
      </c>
      <c r="J3097" s="22">
        <v>0</v>
      </c>
      <c r="K3097" s="12" t="s">
        <v>4828</v>
      </c>
      <c r="T3097" s="12" t="s">
        <v>3439</v>
      </c>
    </row>
    <row r="3098" spans="4:20" ht="12.95" customHeight="1" x14ac:dyDescent="0.2">
      <c r="E3098" s="5" t="s">
        <v>4822</v>
      </c>
      <c r="G3098" s="5" t="s">
        <v>4670</v>
      </c>
      <c r="H3098" s="9" t="s">
        <v>4671</v>
      </c>
      <c r="I3098" s="22">
        <v>0</v>
      </c>
      <c r="J3098" s="22">
        <v>0</v>
      </c>
      <c r="K3098" s="12" t="s">
        <v>4829</v>
      </c>
      <c r="T3098" s="12" t="s">
        <v>3440</v>
      </c>
    </row>
    <row r="3099" spans="4:20" ht="12.95" customHeight="1" x14ac:dyDescent="0.2">
      <c r="E3099" s="5" t="s">
        <v>4822</v>
      </c>
      <c r="G3099" s="5" t="s">
        <v>4673</v>
      </c>
      <c r="H3099" s="9" t="s">
        <v>4674</v>
      </c>
      <c r="I3099" s="22">
        <v>0</v>
      </c>
      <c r="J3099" s="22">
        <v>0</v>
      </c>
      <c r="K3099" s="12" t="s">
        <v>4830</v>
      </c>
      <c r="T3099" s="12" t="s">
        <v>3441</v>
      </c>
    </row>
    <row r="3100" spans="4:20" ht="12.95" customHeight="1" x14ac:dyDescent="0.2">
      <c r="E3100" s="5" t="s">
        <v>4822</v>
      </c>
      <c r="G3100" s="5" t="s">
        <v>4676</v>
      </c>
      <c r="H3100" s="9" t="s">
        <v>4677</v>
      </c>
      <c r="I3100" s="22">
        <v>0</v>
      </c>
      <c r="J3100" s="22">
        <v>0</v>
      </c>
      <c r="K3100" s="12" t="s">
        <v>4831</v>
      </c>
      <c r="T3100" s="12" t="s">
        <v>3442</v>
      </c>
    </row>
    <row r="3101" spans="4:20" ht="12.95" customHeight="1" x14ac:dyDescent="0.2">
      <c r="E3101" s="5" t="s">
        <v>4822</v>
      </c>
      <c r="G3101" s="5" t="s">
        <v>4679</v>
      </c>
      <c r="H3101" s="9" t="s">
        <v>4680</v>
      </c>
      <c r="I3101" s="22">
        <v>0</v>
      </c>
      <c r="J3101" s="22">
        <v>0</v>
      </c>
      <c r="K3101" s="12" t="s">
        <v>4832</v>
      </c>
      <c r="T3101" s="12" t="s">
        <v>3443</v>
      </c>
    </row>
    <row r="3102" spans="4:20" ht="12.95" customHeight="1" x14ac:dyDescent="0.2">
      <c r="E3102" s="5" t="s">
        <v>4822</v>
      </c>
      <c r="G3102" s="5" t="s">
        <v>4682</v>
      </c>
      <c r="H3102" s="9" t="s">
        <v>4683</v>
      </c>
      <c r="I3102" s="22">
        <v>0</v>
      </c>
      <c r="J3102" s="22">
        <v>0</v>
      </c>
      <c r="K3102" s="12" t="s">
        <v>4833</v>
      </c>
      <c r="T3102" s="12" t="s">
        <v>3444</v>
      </c>
    </row>
    <row r="3103" spans="4:20" ht="12.95" customHeight="1" x14ac:dyDescent="0.2">
      <c r="E3103" s="5" t="s">
        <v>4822</v>
      </c>
      <c r="G3103" s="5" t="s">
        <v>4685</v>
      </c>
      <c r="H3103" s="9" t="s">
        <v>4686</v>
      </c>
      <c r="I3103" s="22">
        <v>0</v>
      </c>
      <c r="J3103" s="22">
        <v>0</v>
      </c>
      <c r="K3103" s="12" t="s">
        <v>4834</v>
      </c>
      <c r="T3103" s="12" t="s">
        <v>3445</v>
      </c>
    </row>
    <row r="3104" spans="4:20" ht="12.95" customHeight="1" x14ac:dyDescent="0.2">
      <c r="E3104" s="5" t="s">
        <v>4822</v>
      </c>
      <c r="G3104" s="5" t="s">
        <v>4688</v>
      </c>
      <c r="H3104" s="9" t="s">
        <v>4689</v>
      </c>
      <c r="I3104" s="22">
        <v>0</v>
      </c>
      <c r="J3104" s="22">
        <v>0</v>
      </c>
      <c r="K3104" s="12" t="s">
        <v>4835</v>
      </c>
      <c r="T3104" s="12" t="s">
        <v>3446</v>
      </c>
    </row>
    <row r="3105" spans="5:20" ht="12.95" customHeight="1" x14ac:dyDescent="0.2">
      <c r="E3105" s="5" t="s">
        <v>4822</v>
      </c>
      <c r="G3105" s="5" t="s">
        <v>4691</v>
      </c>
      <c r="H3105" s="9" t="s">
        <v>4692</v>
      </c>
      <c r="I3105" s="22">
        <v>0</v>
      </c>
      <c r="J3105" s="22">
        <v>0</v>
      </c>
      <c r="K3105" s="12" t="s">
        <v>4836</v>
      </c>
      <c r="T3105" s="12" t="s">
        <v>3447</v>
      </c>
    </row>
    <row r="3106" spans="5:20" ht="12.95" customHeight="1" x14ac:dyDescent="0.2">
      <c r="E3106" s="5" t="s">
        <v>4822</v>
      </c>
      <c r="G3106" s="5" t="s">
        <v>4694</v>
      </c>
      <c r="H3106" s="9" t="s">
        <v>4695</v>
      </c>
      <c r="I3106" s="22">
        <v>0</v>
      </c>
      <c r="J3106" s="22">
        <v>0</v>
      </c>
      <c r="K3106" s="12" t="s">
        <v>4837</v>
      </c>
      <c r="T3106" s="12" t="s">
        <v>3448</v>
      </c>
    </row>
    <row r="3107" spans="5:20" ht="12.95" customHeight="1" x14ac:dyDescent="0.2">
      <c r="E3107" s="5" t="s">
        <v>4822</v>
      </c>
      <c r="G3107" s="3" t="s">
        <v>4697</v>
      </c>
      <c r="H3107" s="10" t="s">
        <v>4698</v>
      </c>
      <c r="I3107" s="23">
        <f>SUM(I3093:I3106)</f>
        <v>0</v>
      </c>
      <c r="J3107" s="23">
        <f>SUM(J3093:J3106)</f>
        <v>0</v>
      </c>
      <c r="K3107" s="13" t="s">
        <v>4838</v>
      </c>
      <c r="T3107" s="12" t="s">
        <v>3449</v>
      </c>
    </row>
    <row r="3108" spans="5:20" ht="12.95" customHeight="1" x14ac:dyDescent="0.2">
      <c r="E3108" s="5" t="s">
        <v>4822</v>
      </c>
      <c r="G3108" s="5" t="s">
        <v>4700</v>
      </c>
      <c r="H3108" s="9" t="s">
        <v>4701</v>
      </c>
      <c r="I3108" s="22">
        <v>0</v>
      </c>
      <c r="J3108" s="22">
        <v>0</v>
      </c>
      <c r="K3108" s="12" t="s">
        <v>4839</v>
      </c>
      <c r="T3108" s="12" t="s">
        <v>3450</v>
      </c>
    </row>
    <row r="3109" spans="5:20" ht="12.95" customHeight="1" x14ac:dyDescent="0.2">
      <c r="E3109" s="5" t="s">
        <v>4822</v>
      </c>
      <c r="G3109" s="3" t="s">
        <v>4703</v>
      </c>
      <c r="H3109" s="10" t="s">
        <v>4704</v>
      </c>
      <c r="I3109" s="23">
        <f>+I3107-(I3108*$I$1)</f>
        <v>0</v>
      </c>
      <c r="J3109" s="23">
        <f>+J3107-(J3108*$I$1)</f>
        <v>0</v>
      </c>
      <c r="K3109" s="13" t="s">
        <v>4840</v>
      </c>
      <c r="T3109" s="12" t="s">
        <v>3451</v>
      </c>
    </row>
    <row r="3110" spans="5:20" ht="12.95" customHeight="1" x14ac:dyDescent="0.2">
      <c r="E3110" s="5" t="s">
        <v>4822</v>
      </c>
      <c r="G3110" s="7" t="s">
        <v>4706</v>
      </c>
      <c r="H3110" s="8" t="s">
        <v>4707</v>
      </c>
      <c r="I3110" s="21"/>
      <c r="J3110" s="21"/>
      <c r="K3110" s="12" t="s">
        <v>4841</v>
      </c>
      <c r="T3110" s="12" t="s">
        <v>3452</v>
      </c>
    </row>
    <row r="3111" spans="5:20" ht="12.95" customHeight="1" x14ac:dyDescent="0.2">
      <c r="E3111" s="5" t="s">
        <v>4822</v>
      </c>
      <c r="G3111" s="5" t="s">
        <v>4709</v>
      </c>
      <c r="H3111" s="9" t="s">
        <v>4710</v>
      </c>
      <c r="I3111" s="22">
        <v>0</v>
      </c>
      <c r="J3111" s="22">
        <v>0</v>
      </c>
      <c r="K3111" s="12" t="s">
        <v>4842</v>
      </c>
      <c r="T3111" s="12" t="s">
        <v>3453</v>
      </c>
    </row>
    <row r="3112" spans="5:20" ht="12.95" customHeight="1" x14ac:dyDescent="0.2">
      <c r="E3112" s="5" t="s">
        <v>4822</v>
      </c>
      <c r="G3112" s="5" t="s">
        <v>4712</v>
      </c>
      <c r="H3112" s="9" t="s">
        <v>1533</v>
      </c>
      <c r="I3112" s="22">
        <v>0</v>
      </c>
      <c r="J3112" s="22">
        <v>0</v>
      </c>
      <c r="K3112" s="12" t="s">
        <v>4843</v>
      </c>
      <c r="T3112" s="12" t="s">
        <v>3454</v>
      </c>
    </row>
    <row r="3113" spans="5:20" ht="12.95" customHeight="1" x14ac:dyDescent="0.2">
      <c r="E3113" s="5" t="s">
        <v>4822</v>
      </c>
      <c r="G3113" s="5" t="s">
        <v>1535</v>
      </c>
      <c r="H3113" s="9" t="s">
        <v>1536</v>
      </c>
      <c r="I3113" s="22">
        <v>0</v>
      </c>
      <c r="J3113" s="22">
        <v>0</v>
      </c>
      <c r="K3113" s="12" t="s">
        <v>4844</v>
      </c>
      <c r="T3113" s="12" t="s">
        <v>3455</v>
      </c>
    </row>
    <row r="3114" spans="5:20" ht="12.95" customHeight="1" x14ac:dyDescent="0.2">
      <c r="E3114" s="5" t="s">
        <v>4822</v>
      </c>
      <c r="G3114" s="3" t="s">
        <v>1538</v>
      </c>
      <c r="H3114" s="10" t="s">
        <v>1539</v>
      </c>
      <c r="I3114" s="23">
        <f>SUM(I3111:I3113)</f>
        <v>0</v>
      </c>
      <c r="J3114" s="23">
        <f>SUM(J3111:J3113)</f>
        <v>0</v>
      </c>
      <c r="K3114" s="13" t="s">
        <v>4845</v>
      </c>
      <c r="T3114" s="12" t="s">
        <v>3456</v>
      </c>
    </row>
    <row r="3115" spans="5:20" ht="12.95" customHeight="1" x14ac:dyDescent="0.2">
      <c r="E3115" s="5" t="s">
        <v>4822</v>
      </c>
      <c r="G3115" s="3" t="s">
        <v>1541</v>
      </c>
      <c r="H3115" s="10" t="s">
        <v>1542</v>
      </c>
      <c r="I3115" s="23">
        <f>+I3109+I3114</f>
        <v>0</v>
      </c>
      <c r="J3115" s="23">
        <f>+J3109+J3114</f>
        <v>0</v>
      </c>
      <c r="K3115" s="13" t="s">
        <v>4846</v>
      </c>
      <c r="T3115" s="12" t="s">
        <v>3457</v>
      </c>
    </row>
    <row r="3116" spans="5:20" ht="12.95" customHeight="1" x14ac:dyDescent="0.2">
      <c r="E3116" s="5" t="s">
        <v>4822</v>
      </c>
      <c r="G3116" s="7" t="s">
        <v>1544</v>
      </c>
      <c r="H3116" s="8" t="s">
        <v>1545</v>
      </c>
      <c r="I3116" s="21"/>
      <c r="J3116" s="21"/>
      <c r="K3116" s="12" t="s">
        <v>4847</v>
      </c>
      <c r="T3116" s="12" t="s">
        <v>3458</v>
      </c>
    </row>
    <row r="3117" spans="5:20" ht="12.95" customHeight="1" x14ac:dyDescent="0.2">
      <c r="E3117" s="5" t="s">
        <v>4822</v>
      </c>
      <c r="G3117" s="5" t="s">
        <v>1547</v>
      </c>
      <c r="H3117" s="9" t="s">
        <v>1548</v>
      </c>
      <c r="I3117" s="22">
        <v>0</v>
      </c>
      <c r="J3117" s="22">
        <v>0</v>
      </c>
      <c r="K3117" s="12" t="s">
        <v>4848</v>
      </c>
      <c r="T3117" s="12" t="s">
        <v>3459</v>
      </c>
    </row>
    <row r="3118" spans="5:20" ht="12.95" customHeight="1" x14ac:dyDescent="0.2">
      <c r="E3118" s="5" t="s">
        <v>4822</v>
      </c>
      <c r="G3118" s="5" t="s">
        <v>1550</v>
      </c>
      <c r="H3118" s="9" t="s">
        <v>1551</v>
      </c>
      <c r="I3118" s="22">
        <v>0</v>
      </c>
      <c r="J3118" s="22">
        <v>0</v>
      </c>
      <c r="K3118" s="12" t="s">
        <v>4849</v>
      </c>
      <c r="T3118" s="12" t="s">
        <v>3460</v>
      </c>
    </row>
    <row r="3119" spans="5:20" ht="12.95" customHeight="1" x14ac:dyDescent="0.2">
      <c r="E3119" s="5" t="s">
        <v>4822</v>
      </c>
      <c r="G3119" s="5" t="s">
        <v>1553</v>
      </c>
      <c r="H3119" s="9" t="s">
        <v>1554</v>
      </c>
      <c r="I3119" s="22">
        <v>0</v>
      </c>
      <c r="J3119" s="22">
        <v>0</v>
      </c>
      <c r="K3119" s="12" t="s">
        <v>4850</v>
      </c>
      <c r="T3119" s="12" t="s">
        <v>3461</v>
      </c>
    </row>
    <row r="3120" spans="5:20" ht="12.95" customHeight="1" x14ac:dyDescent="0.2">
      <c r="E3120" s="5" t="s">
        <v>4822</v>
      </c>
      <c r="G3120" s="5" t="s">
        <v>1556</v>
      </c>
      <c r="H3120" s="9" t="s">
        <v>1557</v>
      </c>
      <c r="I3120" s="22">
        <v>0</v>
      </c>
      <c r="J3120" s="22">
        <v>0</v>
      </c>
      <c r="K3120" s="12" t="s">
        <v>4851</v>
      </c>
      <c r="T3120" s="12" t="s">
        <v>3462</v>
      </c>
    </row>
    <row r="3121" spans="5:20" ht="12.95" customHeight="1" x14ac:dyDescent="0.2">
      <c r="E3121" s="5" t="s">
        <v>4822</v>
      </c>
      <c r="G3121" s="5" t="s">
        <v>1559</v>
      </c>
      <c r="H3121" s="9" t="s">
        <v>1560</v>
      </c>
      <c r="I3121" s="22">
        <v>0</v>
      </c>
      <c r="J3121" s="22">
        <v>0</v>
      </c>
      <c r="K3121" s="12" t="s">
        <v>4852</v>
      </c>
      <c r="T3121" s="12" t="s">
        <v>3463</v>
      </c>
    </row>
    <row r="3122" spans="5:20" ht="12.95" customHeight="1" x14ac:dyDescent="0.2">
      <c r="E3122" s="5" t="s">
        <v>4822</v>
      </c>
      <c r="G3122" s="5" t="s">
        <v>1562</v>
      </c>
      <c r="H3122" s="9" t="s">
        <v>1563</v>
      </c>
      <c r="I3122" s="22">
        <v>0</v>
      </c>
      <c r="J3122" s="22">
        <v>0</v>
      </c>
      <c r="K3122" s="12" t="s">
        <v>4853</v>
      </c>
      <c r="T3122" s="12" t="s">
        <v>3464</v>
      </c>
    </row>
    <row r="3123" spans="5:20" ht="12.95" customHeight="1" x14ac:dyDescent="0.2">
      <c r="E3123" s="5" t="s">
        <v>4822</v>
      </c>
      <c r="G3123" s="5" t="s">
        <v>1565</v>
      </c>
      <c r="H3123" s="9" t="s">
        <v>1566</v>
      </c>
      <c r="I3123" s="22">
        <v>0</v>
      </c>
      <c r="J3123" s="22">
        <v>0</v>
      </c>
      <c r="K3123" s="12" t="s">
        <v>4854</v>
      </c>
      <c r="T3123" s="12" t="s">
        <v>3465</v>
      </c>
    </row>
    <row r="3124" spans="5:20" ht="12.95" customHeight="1" x14ac:dyDescent="0.2">
      <c r="E3124" s="5" t="s">
        <v>4822</v>
      </c>
      <c r="G3124" s="5" t="s">
        <v>1568</v>
      </c>
      <c r="H3124" s="9" t="s">
        <v>1569</v>
      </c>
      <c r="I3124" s="22">
        <v>0</v>
      </c>
      <c r="J3124" s="22">
        <v>0</v>
      </c>
      <c r="K3124" s="12" t="s">
        <v>4855</v>
      </c>
      <c r="T3124" s="12" t="s">
        <v>3466</v>
      </c>
    </row>
    <row r="3125" spans="5:20" ht="12.95" customHeight="1" x14ac:dyDescent="0.2">
      <c r="E3125" s="5" t="s">
        <v>4822</v>
      </c>
      <c r="G3125" s="5" t="s">
        <v>1571</v>
      </c>
      <c r="H3125" s="9" t="s">
        <v>1572</v>
      </c>
      <c r="I3125" s="22">
        <v>0</v>
      </c>
      <c r="J3125" s="22">
        <v>0</v>
      </c>
      <c r="K3125" s="12" t="s">
        <v>4856</v>
      </c>
      <c r="T3125" s="12" t="s">
        <v>3467</v>
      </c>
    </row>
    <row r="3126" spans="5:20" ht="12.95" customHeight="1" x14ac:dyDescent="0.2">
      <c r="E3126" s="5" t="s">
        <v>4822</v>
      </c>
      <c r="G3126" s="5" t="s">
        <v>1574</v>
      </c>
      <c r="H3126" s="9" t="s">
        <v>1575</v>
      </c>
      <c r="I3126" s="22">
        <v>0</v>
      </c>
      <c r="J3126" s="22">
        <v>0</v>
      </c>
      <c r="K3126" s="12" t="s">
        <v>4857</v>
      </c>
      <c r="T3126" s="12" t="s">
        <v>3468</v>
      </c>
    </row>
    <row r="3127" spans="5:20" ht="12.95" customHeight="1" x14ac:dyDescent="0.2">
      <c r="E3127" s="5" t="s">
        <v>4822</v>
      </c>
      <c r="G3127" s="5" t="s">
        <v>1577</v>
      </c>
      <c r="H3127" s="9" t="s">
        <v>1578</v>
      </c>
      <c r="I3127" s="22">
        <v>0</v>
      </c>
      <c r="J3127" s="22">
        <v>0</v>
      </c>
      <c r="K3127" s="12" t="s">
        <v>4858</v>
      </c>
      <c r="T3127" s="12" t="s">
        <v>3469</v>
      </c>
    </row>
    <row r="3128" spans="5:20" ht="12.95" customHeight="1" x14ac:dyDescent="0.2">
      <c r="E3128" s="5" t="s">
        <v>4822</v>
      </c>
      <c r="G3128" s="5" t="s">
        <v>1580</v>
      </c>
      <c r="H3128" s="9" t="s">
        <v>1581</v>
      </c>
      <c r="I3128" s="22">
        <v>0</v>
      </c>
      <c r="J3128" s="22">
        <v>0</v>
      </c>
      <c r="K3128" s="12" t="s">
        <v>4859</v>
      </c>
      <c r="T3128" s="12" t="s">
        <v>3470</v>
      </c>
    </row>
    <row r="3129" spans="5:20" ht="12.95" customHeight="1" x14ac:dyDescent="0.2">
      <c r="E3129" s="5" t="s">
        <v>4822</v>
      </c>
      <c r="G3129" s="5" t="s">
        <v>1583</v>
      </c>
      <c r="H3129" s="9" t="s">
        <v>1584</v>
      </c>
      <c r="I3129" s="22">
        <v>0</v>
      </c>
      <c r="J3129" s="22">
        <v>0</v>
      </c>
      <c r="K3129" s="12" t="s">
        <v>4860</v>
      </c>
      <c r="T3129" s="12" t="s">
        <v>3471</v>
      </c>
    </row>
    <row r="3130" spans="5:20" ht="12.95" customHeight="1" x14ac:dyDescent="0.2">
      <c r="E3130" s="5" t="s">
        <v>4822</v>
      </c>
      <c r="G3130" s="5" t="s">
        <v>1586</v>
      </c>
      <c r="H3130" s="9" t="s">
        <v>1587</v>
      </c>
      <c r="I3130" s="22">
        <v>0</v>
      </c>
      <c r="J3130" s="22">
        <v>0</v>
      </c>
      <c r="K3130" s="12" t="s">
        <v>4861</v>
      </c>
      <c r="T3130" s="12" t="s">
        <v>3472</v>
      </c>
    </row>
    <row r="3131" spans="5:20" ht="12.95" customHeight="1" x14ac:dyDescent="0.2">
      <c r="E3131" s="5" t="s">
        <v>4822</v>
      </c>
      <c r="G3131" s="5" t="s">
        <v>1589</v>
      </c>
      <c r="H3131" s="9" t="s">
        <v>1590</v>
      </c>
      <c r="I3131" s="22">
        <v>0</v>
      </c>
      <c r="J3131" s="22">
        <v>0</v>
      </c>
      <c r="K3131" s="12" t="s">
        <v>4862</v>
      </c>
      <c r="T3131" s="12" t="s">
        <v>3473</v>
      </c>
    </row>
    <row r="3132" spans="5:20" ht="12.95" customHeight="1" x14ac:dyDescent="0.2">
      <c r="E3132" s="5" t="s">
        <v>4822</v>
      </c>
      <c r="G3132" s="5" t="s">
        <v>1592</v>
      </c>
      <c r="H3132" s="9" t="s">
        <v>1593</v>
      </c>
      <c r="I3132" s="22">
        <v>0</v>
      </c>
      <c r="J3132" s="22">
        <v>0</v>
      </c>
      <c r="K3132" s="12" t="s">
        <v>4863</v>
      </c>
      <c r="T3132" s="12" t="s">
        <v>3474</v>
      </c>
    </row>
    <row r="3133" spans="5:20" ht="12.95" customHeight="1" x14ac:dyDescent="0.2">
      <c r="E3133" s="5" t="s">
        <v>4822</v>
      </c>
      <c r="G3133" s="5" t="s">
        <v>1595</v>
      </c>
      <c r="H3133" s="9" t="s">
        <v>1596</v>
      </c>
      <c r="I3133" s="22">
        <v>0</v>
      </c>
      <c r="J3133" s="22">
        <v>0</v>
      </c>
      <c r="K3133" s="12" t="s">
        <v>4864</v>
      </c>
      <c r="T3133" s="12" t="s">
        <v>3475</v>
      </c>
    </row>
    <row r="3134" spans="5:20" ht="12.95" customHeight="1" x14ac:dyDescent="0.2">
      <c r="E3134" s="5" t="s">
        <v>4822</v>
      </c>
      <c r="G3134" s="3" t="s">
        <v>1598</v>
      </c>
      <c r="H3134" s="10" t="s">
        <v>1599</v>
      </c>
      <c r="I3134" s="23">
        <f>SUM(I3117:I3133)</f>
        <v>0</v>
      </c>
      <c r="J3134" s="23">
        <f>SUM(J3117:J3133)</f>
        <v>0</v>
      </c>
      <c r="K3134" s="13" t="s">
        <v>4865</v>
      </c>
      <c r="T3134" s="12" t="s">
        <v>3476</v>
      </c>
    </row>
    <row r="3135" spans="5:20" ht="12.95" customHeight="1" x14ac:dyDescent="0.2">
      <c r="E3135" s="5" t="s">
        <v>4822</v>
      </c>
      <c r="G3135" s="7" t="s">
        <v>1601</v>
      </c>
      <c r="H3135" s="8" t="s">
        <v>1602</v>
      </c>
      <c r="I3135" s="21"/>
      <c r="J3135" s="21"/>
      <c r="K3135" s="12" t="s">
        <v>4866</v>
      </c>
      <c r="T3135" s="12" t="s">
        <v>3477</v>
      </c>
    </row>
    <row r="3136" spans="5:20" ht="12.95" customHeight="1" x14ac:dyDescent="0.2">
      <c r="E3136" s="5" t="s">
        <v>4822</v>
      </c>
      <c r="G3136" s="5" t="s">
        <v>1604</v>
      </c>
      <c r="H3136" s="9" t="s">
        <v>1605</v>
      </c>
      <c r="I3136" s="22">
        <v>0</v>
      </c>
      <c r="J3136" s="22">
        <v>0</v>
      </c>
      <c r="K3136" s="12" t="s">
        <v>4867</v>
      </c>
      <c r="T3136" s="12" t="s">
        <v>3478</v>
      </c>
    </row>
    <row r="3137" spans="5:20" ht="12.95" customHeight="1" x14ac:dyDescent="0.2">
      <c r="E3137" s="5" t="s">
        <v>4822</v>
      </c>
      <c r="G3137" s="5" t="s">
        <v>1607</v>
      </c>
      <c r="H3137" s="9" t="s">
        <v>1608</v>
      </c>
      <c r="I3137" s="22">
        <v>0</v>
      </c>
      <c r="J3137" s="22">
        <v>0</v>
      </c>
      <c r="K3137" s="12" t="s">
        <v>4868</v>
      </c>
      <c r="T3137" s="12" t="s">
        <v>3479</v>
      </c>
    </row>
    <row r="3138" spans="5:20" ht="12.95" customHeight="1" x14ac:dyDescent="0.2">
      <c r="E3138" s="5" t="s">
        <v>4822</v>
      </c>
      <c r="G3138" s="5" t="s">
        <v>1610</v>
      </c>
      <c r="H3138" s="9" t="s">
        <v>1611</v>
      </c>
      <c r="I3138" s="22">
        <v>0</v>
      </c>
      <c r="J3138" s="22">
        <v>0</v>
      </c>
      <c r="K3138" s="12" t="s">
        <v>4869</v>
      </c>
      <c r="T3138" s="12" t="s">
        <v>3480</v>
      </c>
    </row>
    <row r="3139" spans="5:20" ht="12.95" customHeight="1" x14ac:dyDescent="0.2">
      <c r="E3139" s="5" t="s">
        <v>4822</v>
      </c>
      <c r="G3139" s="3" t="s">
        <v>1613</v>
      </c>
      <c r="H3139" s="10" t="s">
        <v>1614</v>
      </c>
      <c r="I3139" s="23">
        <f>SUM(I3136:I3138)</f>
        <v>0</v>
      </c>
      <c r="J3139" s="23">
        <f>SUM(J3136:J3138)</f>
        <v>0</v>
      </c>
      <c r="K3139" s="13" t="s">
        <v>4870</v>
      </c>
      <c r="T3139" s="12" t="s">
        <v>3481</v>
      </c>
    </row>
    <row r="3140" spans="5:20" ht="12.95" customHeight="1" x14ac:dyDescent="0.2">
      <c r="E3140" s="5" t="s">
        <v>4822</v>
      </c>
      <c r="G3140" s="3" t="s">
        <v>1616</v>
      </c>
      <c r="H3140" s="10" t="s">
        <v>1617</v>
      </c>
      <c r="I3140" s="23">
        <f>+I3134+I3139</f>
        <v>0</v>
      </c>
      <c r="J3140" s="23">
        <f>+J3134+J3139</f>
        <v>0</v>
      </c>
      <c r="K3140" s="13" t="s">
        <v>4871</v>
      </c>
      <c r="T3140" s="12" t="s">
        <v>3482</v>
      </c>
    </row>
    <row r="3141" spans="5:20" ht="12.95" customHeight="1" x14ac:dyDescent="0.2">
      <c r="E3141" s="5" t="s">
        <v>4822</v>
      </c>
      <c r="G3141" s="7" t="s">
        <v>1619</v>
      </c>
      <c r="H3141" s="8" t="s">
        <v>1620</v>
      </c>
      <c r="I3141" s="21"/>
      <c r="J3141" s="21"/>
      <c r="K3141" s="12" t="s">
        <v>4872</v>
      </c>
      <c r="T3141" s="12" t="s">
        <v>3483</v>
      </c>
    </row>
    <row r="3142" spans="5:20" ht="12.95" customHeight="1" x14ac:dyDescent="0.2">
      <c r="E3142" s="5" t="s">
        <v>4822</v>
      </c>
      <c r="G3142" s="3" t="s">
        <v>1622</v>
      </c>
      <c r="H3142" s="10" t="s">
        <v>1623</v>
      </c>
      <c r="I3142" s="23">
        <f>+I3115-(I3140*$I$1)</f>
        <v>0</v>
      </c>
      <c r="J3142" s="23">
        <f>+J3115-(J3140*$I$1)</f>
        <v>0</v>
      </c>
      <c r="K3142" s="13" t="s">
        <v>4873</v>
      </c>
      <c r="T3142" s="12" t="s">
        <v>3484</v>
      </c>
    </row>
    <row r="3143" spans="5:20" ht="12.95" customHeight="1" x14ac:dyDescent="0.2">
      <c r="E3143" s="5" t="s">
        <v>4822</v>
      </c>
      <c r="G3143" s="5" t="s">
        <v>1625</v>
      </c>
      <c r="H3143" s="9" t="s">
        <v>1626</v>
      </c>
      <c r="I3143" s="22">
        <v>0</v>
      </c>
      <c r="J3143" s="22">
        <v>0</v>
      </c>
      <c r="K3143" s="12" t="s">
        <v>4874</v>
      </c>
      <c r="T3143" s="12" t="s">
        <v>3485</v>
      </c>
    </row>
    <row r="3144" spans="5:20" ht="12.95" customHeight="1" x14ac:dyDescent="0.2">
      <c r="E3144" s="5" t="s">
        <v>4822</v>
      </c>
      <c r="G3144" s="3" t="s">
        <v>1628</v>
      </c>
      <c r="H3144" s="10" t="s">
        <v>1629</v>
      </c>
      <c r="I3144" s="23">
        <f>+I3142-(I3143*$I$1)</f>
        <v>0</v>
      </c>
      <c r="J3144" s="23">
        <f>+J3142-(J3143*$I$1)</f>
        <v>0</v>
      </c>
      <c r="K3144" s="13" t="s">
        <v>4875</v>
      </c>
      <c r="T3144" s="12" t="s">
        <v>3486</v>
      </c>
    </row>
    <row r="3145" spans="5:20" ht="12.95" customHeight="1" x14ac:dyDescent="0.2">
      <c r="E3145" s="5" t="s">
        <v>4822</v>
      </c>
      <c r="G3145" s="5" t="s">
        <v>1631</v>
      </c>
      <c r="H3145" s="9" t="s">
        <v>1632</v>
      </c>
      <c r="I3145" s="22">
        <v>0</v>
      </c>
      <c r="J3145" s="22">
        <v>0</v>
      </c>
      <c r="K3145" s="12" t="s">
        <v>4876</v>
      </c>
      <c r="T3145" s="12" t="s">
        <v>3487</v>
      </c>
    </row>
    <row r="3146" spans="5:20" ht="12.95" customHeight="1" x14ac:dyDescent="0.2">
      <c r="E3146" s="5" t="s">
        <v>4822</v>
      </c>
      <c r="G3146" s="5" t="s">
        <v>1634</v>
      </c>
      <c r="H3146" s="9" t="s">
        <v>1635</v>
      </c>
      <c r="I3146" s="22">
        <v>0</v>
      </c>
      <c r="J3146" s="22">
        <v>0</v>
      </c>
      <c r="K3146" s="12" t="s">
        <v>4877</v>
      </c>
      <c r="T3146" s="12" t="s">
        <v>3488</v>
      </c>
    </row>
    <row r="3147" spans="5:20" ht="12.95" customHeight="1" x14ac:dyDescent="0.2">
      <c r="E3147" s="5" t="s">
        <v>4822</v>
      </c>
      <c r="G3147" s="3" t="s">
        <v>1637</v>
      </c>
      <c r="H3147" s="10" t="s">
        <v>1638</v>
      </c>
      <c r="I3147" s="23">
        <f>SUM(I3144:I3146)</f>
        <v>0</v>
      </c>
      <c r="J3147" s="23">
        <f>SUM(J3144:J3146)</f>
        <v>0</v>
      </c>
      <c r="K3147" s="13" t="s">
        <v>4878</v>
      </c>
      <c r="T3147" s="12" t="s">
        <v>3489</v>
      </c>
    </row>
    <row r="3148" spans="5:20" ht="12.95" customHeight="1" x14ac:dyDescent="0.2">
      <c r="E3148" s="5" t="s">
        <v>4822</v>
      </c>
      <c r="G3148" s="7" t="s">
        <v>1640</v>
      </c>
      <c r="H3148" s="8" t="s">
        <v>1641</v>
      </c>
      <c r="I3148" s="21"/>
      <c r="J3148" s="21"/>
      <c r="K3148" s="12" t="s">
        <v>4879</v>
      </c>
      <c r="T3148" s="12" t="s">
        <v>3490</v>
      </c>
    </row>
    <row r="3149" spans="5:20" ht="12.95" customHeight="1" x14ac:dyDescent="0.2">
      <c r="E3149" s="5" t="s">
        <v>4822</v>
      </c>
      <c r="G3149" s="5" t="s">
        <v>1643</v>
      </c>
      <c r="H3149" s="9" t="s">
        <v>1644</v>
      </c>
      <c r="I3149" s="22">
        <v>0</v>
      </c>
      <c r="J3149" s="22">
        <v>0</v>
      </c>
      <c r="K3149" s="12" t="s">
        <v>4880</v>
      </c>
      <c r="T3149" s="12" t="s">
        <v>3491</v>
      </c>
    </row>
    <row r="3150" spans="5:20" ht="12.95" customHeight="1" x14ac:dyDescent="0.2">
      <c r="E3150" s="5" t="s">
        <v>4822</v>
      </c>
      <c r="G3150" s="5" t="s">
        <v>1646</v>
      </c>
      <c r="H3150" s="9" t="s">
        <v>1647</v>
      </c>
      <c r="I3150" s="22">
        <v>0</v>
      </c>
      <c r="J3150" s="22">
        <v>0</v>
      </c>
      <c r="K3150" s="12" t="s">
        <v>4881</v>
      </c>
      <c r="T3150" s="12" t="s">
        <v>3492</v>
      </c>
    </row>
    <row r="3151" spans="5:20" ht="12.95" customHeight="1" x14ac:dyDescent="0.2">
      <c r="E3151" s="5" t="s">
        <v>4822</v>
      </c>
      <c r="G3151" s="5" t="s">
        <v>1649</v>
      </c>
      <c r="H3151" s="9" t="s">
        <v>1650</v>
      </c>
      <c r="I3151" s="22">
        <v>0</v>
      </c>
      <c r="J3151" s="22">
        <v>0</v>
      </c>
      <c r="K3151" s="12" t="s">
        <v>4882</v>
      </c>
      <c r="T3151" s="12" t="s">
        <v>3493</v>
      </c>
    </row>
    <row r="3152" spans="5:20" ht="12.95" customHeight="1" x14ac:dyDescent="0.2">
      <c r="E3152" s="5" t="s">
        <v>4822</v>
      </c>
      <c r="G3152" s="5" t="s">
        <v>1652</v>
      </c>
      <c r="H3152" s="9" t="s">
        <v>1653</v>
      </c>
      <c r="I3152" s="22">
        <v>0</v>
      </c>
      <c r="J3152" s="22">
        <v>0</v>
      </c>
      <c r="K3152" s="12" t="s">
        <v>4883</v>
      </c>
      <c r="T3152" s="12" t="s">
        <v>3494</v>
      </c>
    </row>
    <row r="3153" spans="4:20" ht="12.95" customHeight="1" x14ac:dyDescent="0.2">
      <c r="E3153" s="5" t="s">
        <v>4822</v>
      </c>
      <c r="G3153" s="5" t="s">
        <v>1655</v>
      </c>
      <c r="H3153" s="9" t="s">
        <v>1656</v>
      </c>
      <c r="I3153" s="22">
        <v>0</v>
      </c>
      <c r="J3153" s="22">
        <v>0</v>
      </c>
      <c r="K3153" s="12" t="s">
        <v>4884</v>
      </c>
      <c r="T3153" s="12" t="s">
        <v>3495</v>
      </c>
    </row>
    <row r="3154" spans="4:20" ht="12.95" customHeight="1" x14ac:dyDescent="0.2">
      <c r="E3154" s="5" t="s">
        <v>4822</v>
      </c>
      <c r="G3154" s="5" t="s">
        <v>1658</v>
      </c>
      <c r="H3154" s="9" t="s">
        <v>1659</v>
      </c>
      <c r="I3154" s="22">
        <v>0</v>
      </c>
      <c r="J3154" s="22">
        <v>0</v>
      </c>
      <c r="K3154" s="12" t="s">
        <v>4885</v>
      </c>
      <c r="T3154" s="12" t="s">
        <v>3496</v>
      </c>
    </row>
    <row r="3155" spans="4:20" ht="12.95" customHeight="1" x14ac:dyDescent="0.2">
      <c r="E3155" s="5" t="s">
        <v>4822</v>
      </c>
      <c r="G3155" s="5" t="s">
        <v>1661</v>
      </c>
      <c r="H3155" s="9" t="s">
        <v>1662</v>
      </c>
      <c r="I3155" s="22">
        <v>0</v>
      </c>
      <c r="J3155" s="22">
        <v>0</v>
      </c>
      <c r="K3155" s="12" t="s">
        <v>4886</v>
      </c>
      <c r="T3155" s="12" t="s">
        <v>3497</v>
      </c>
    </row>
    <row r="3156" spans="4:20" ht="12.95" customHeight="1" x14ac:dyDescent="0.2">
      <c r="E3156" s="5" t="s">
        <v>4822</v>
      </c>
      <c r="G3156" s="5" t="s">
        <v>1664</v>
      </c>
      <c r="H3156" s="9" t="s">
        <v>1665</v>
      </c>
      <c r="I3156" s="22">
        <v>0</v>
      </c>
      <c r="J3156" s="22">
        <v>0</v>
      </c>
      <c r="K3156" s="12" t="s">
        <v>4887</v>
      </c>
      <c r="T3156" s="12" t="s">
        <v>3498</v>
      </c>
    </row>
    <row r="3157" spans="4:20" ht="12.95" customHeight="1" x14ac:dyDescent="0.2">
      <c r="E3157" s="5" t="s">
        <v>4822</v>
      </c>
      <c r="G3157" s="5" t="s">
        <v>1667</v>
      </c>
      <c r="H3157" s="9" t="s">
        <v>1668</v>
      </c>
      <c r="I3157" s="22">
        <v>0</v>
      </c>
      <c r="J3157" s="22">
        <v>0</v>
      </c>
      <c r="K3157" s="12" t="s">
        <v>4888</v>
      </c>
      <c r="T3157" s="12" t="s">
        <v>3499</v>
      </c>
    </row>
    <row r="3158" spans="4:20" ht="12.95" customHeight="1" x14ac:dyDescent="0.2">
      <c r="E3158" s="5" t="s">
        <v>4822</v>
      </c>
      <c r="G3158" s="3" t="s">
        <v>1670</v>
      </c>
      <c r="H3158" s="10" t="s">
        <v>1671</v>
      </c>
      <c r="I3158" s="23">
        <f>+I3147+SUM(I3149:I3157)</f>
        <v>0</v>
      </c>
      <c r="J3158" s="23">
        <f>+J3147+SUM(J3149:J3157)</f>
        <v>0</v>
      </c>
      <c r="K3158" s="13" t="s">
        <v>4889</v>
      </c>
      <c r="T3158" s="12" t="s">
        <v>3500</v>
      </c>
    </row>
    <row r="3159" spans="4:20" ht="12.95" customHeight="1" x14ac:dyDescent="0.2">
      <c r="D3159" s="5" t="s">
        <v>4890</v>
      </c>
      <c r="E3159" s="5" t="s">
        <v>4891</v>
      </c>
      <c r="F3159" s="18"/>
      <c r="G3159" s="7" t="s">
        <v>4652</v>
      </c>
      <c r="H3159" s="8" t="s">
        <v>4653</v>
      </c>
      <c r="I3159" s="21"/>
      <c r="J3159" s="21"/>
      <c r="K3159" s="12" t="s">
        <v>4892</v>
      </c>
      <c r="T3159" s="12" t="s">
        <v>3501</v>
      </c>
    </row>
    <row r="3160" spans="4:20" ht="12.95" customHeight="1" x14ac:dyDescent="0.2">
      <c r="E3160" s="5" t="s">
        <v>4891</v>
      </c>
      <c r="G3160" s="5" t="s">
        <v>4655</v>
      </c>
      <c r="H3160" s="9" t="s">
        <v>4656</v>
      </c>
      <c r="I3160" s="22">
        <v>0</v>
      </c>
      <c r="J3160" s="22">
        <v>0</v>
      </c>
      <c r="K3160" s="12" t="s">
        <v>4893</v>
      </c>
      <c r="T3160" s="12" t="s">
        <v>3502</v>
      </c>
    </row>
    <row r="3161" spans="4:20" ht="12.95" customHeight="1" x14ac:dyDescent="0.2">
      <c r="E3161" s="5" t="s">
        <v>4891</v>
      </c>
      <c r="G3161" s="5" t="s">
        <v>4658</v>
      </c>
      <c r="H3161" s="9" t="s">
        <v>4659</v>
      </c>
      <c r="I3161" s="22">
        <v>0</v>
      </c>
      <c r="J3161" s="22">
        <v>0</v>
      </c>
      <c r="K3161" s="12" t="s">
        <v>4894</v>
      </c>
      <c r="T3161" s="12" t="s">
        <v>3503</v>
      </c>
    </row>
    <row r="3162" spans="4:20" ht="12.95" customHeight="1" x14ac:dyDescent="0.2">
      <c r="E3162" s="5" t="s">
        <v>4891</v>
      </c>
      <c r="G3162" s="5" t="s">
        <v>4661</v>
      </c>
      <c r="H3162" s="9" t="s">
        <v>4662</v>
      </c>
      <c r="I3162" s="22">
        <v>0</v>
      </c>
      <c r="J3162" s="22">
        <v>0</v>
      </c>
      <c r="K3162" s="12" t="s">
        <v>4895</v>
      </c>
      <c r="T3162" s="12" t="s">
        <v>3504</v>
      </c>
    </row>
    <row r="3163" spans="4:20" ht="12.95" customHeight="1" x14ac:dyDescent="0.2">
      <c r="E3163" s="5" t="s">
        <v>4891</v>
      </c>
      <c r="G3163" s="5" t="s">
        <v>4664</v>
      </c>
      <c r="H3163" s="9" t="s">
        <v>4665</v>
      </c>
      <c r="I3163" s="22">
        <v>0</v>
      </c>
      <c r="J3163" s="22">
        <v>0</v>
      </c>
      <c r="K3163" s="12" t="s">
        <v>4896</v>
      </c>
      <c r="T3163" s="12" t="s">
        <v>3505</v>
      </c>
    </row>
    <row r="3164" spans="4:20" ht="12.95" customHeight="1" x14ac:dyDescent="0.2">
      <c r="E3164" s="5" t="s">
        <v>4891</v>
      </c>
      <c r="G3164" s="5" t="s">
        <v>4667</v>
      </c>
      <c r="H3164" s="9" t="s">
        <v>4668</v>
      </c>
      <c r="I3164" s="22">
        <v>0</v>
      </c>
      <c r="J3164" s="22">
        <v>0</v>
      </c>
      <c r="K3164" s="12" t="s">
        <v>4897</v>
      </c>
      <c r="T3164" s="12" t="s">
        <v>3506</v>
      </c>
    </row>
    <row r="3165" spans="4:20" ht="12.95" customHeight="1" x14ac:dyDescent="0.2">
      <c r="E3165" s="5" t="s">
        <v>4891</v>
      </c>
      <c r="G3165" s="5" t="s">
        <v>4670</v>
      </c>
      <c r="H3165" s="9" t="s">
        <v>4671</v>
      </c>
      <c r="I3165" s="22">
        <v>0</v>
      </c>
      <c r="J3165" s="22">
        <v>0</v>
      </c>
      <c r="K3165" s="12" t="s">
        <v>4898</v>
      </c>
      <c r="T3165" s="12" t="s">
        <v>3507</v>
      </c>
    </row>
    <row r="3166" spans="4:20" ht="12.95" customHeight="1" x14ac:dyDescent="0.2">
      <c r="E3166" s="5" t="s">
        <v>4891</v>
      </c>
      <c r="G3166" s="5" t="s">
        <v>4673</v>
      </c>
      <c r="H3166" s="9" t="s">
        <v>4674</v>
      </c>
      <c r="I3166" s="22">
        <v>0</v>
      </c>
      <c r="J3166" s="22">
        <v>0</v>
      </c>
      <c r="K3166" s="12" t="s">
        <v>4899</v>
      </c>
      <c r="T3166" s="12" t="s">
        <v>3508</v>
      </c>
    </row>
    <row r="3167" spans="4:20" ht="12.95" customHeight="1" x14ac:dyDescent="0.2">
      <c r="E3167" s="5" t="s">
        <v>4891</v>
      </c>
      <c r="G3167" s="5" t="s">
        <v>4676</v>
      </c>
      <c r="H3167" s="9" t="s">
        <v>4677</v>
      </c>
      <c r="I3167" s="22">
        <v>0</v>
      </c>
      <c r="J3167" s="22">
        <v>0</v>
      </c>
      <c r="K3167" s="12" t="s">
        <v>4900</v>
      </c>
      <c r="T3167" s="12" t="s">
        <v>3509</v>
      </c>
    </row>
    <row r="3168" spans="4:20" ht="12.95" customHeight="1" x14ac:dyDescent="0.2">
      <c r="E3168" s="5" t="s">
        <v>4891</v>
      </c>
      <c r="G3168" s="5" t="s">
        <v>4679</v>
      </c>
      <c r="H3168" s="9" t="s">
        <v>4680</v>
      </c>
      <c r="I3168" s="22">
        <v>0</v>
      </c>
      <c r="J3168" s="22">
        <v>0</v>
      </c>
      <c r="K3168" s="12" t="s">
        <v>4901</v>
      </c>
      <c r="T3168" s="12" t="s">
        <v>3510</v>
      </c>
    </row>
    <row r="3169" spans="5:20" ht="12.95" customHeight="1" x14ac:dyDescent="0.2">
      <c r="E3169" s="5" t="s">
        <v>4891</v>
      </c>
      <c r="G3169" s="5" t="s">
        <v>4682</v>
      </c>
      <c r="H3169" s="9" t="s">
        <v>4683</v>
      </c>
      <c r="I3169" s="22">
        <v>0</v>
      </c>
      <c r="J3169" s="22">
        <v>0</v>
      </c>
      <c r="K3169" s="12" t="s">
        <v>4902</v>
      </c>
      <c r="T3169" s="12" t="s">
        <v>3511</v>
      </c>
    </row>
    <row r="3170" spans="5:20" ht="12.95" customHeight="1" x14ac:dyDescent="0.2">
      <c r="E3170" s="5" t="s">
        <v>4891</v>
      </c>
      <c r="G3170" s="5" t="s">
        <v>4685</v>
      </c>
      <c r="H3170" s="9" t="s">
        <v>4686</v>
      </c>
      <c r="I3170" s="22">
        <v>0</v>
      </c>
      <c r="J3170" s="22">
        <v>0</v>
      </c>
      <c r="K3170" s="12" t="s">
        <v>4903</v>
      </c>
      <c r="T3170" s="12" t="s">
        <v>3512</v>
      </c>
    </row>
    <row r="3171" spans="5:20" ht="12.95" customHeight="1" x14ac:dyDescent="0.2">
      <c r="E3171" s="5" t="s">
        <v>4891</v>
      </c>
      <c r="G3171" s="5" t="s">
        <v>4688</v>
      </c>
      <c r="H3171" s="9" t="s">
        <v>4689</v>
      </c>
      <c r="I3171" s="22">
        <v>0</v>
      </c>
      <c r="J3171" s="22">
        <v>0</v>
      </c>
      <c r="K3171" s="12" t="s">
        <v>4904</v>
      </c>
      <c r="T3171" s="12" t="s">
        <v>3513</v>
      </c>
    </row>
    <row r="3172" spans="5:20" ht="12.95" customHeight="1" x14ac:dyDescent="0.2">
      <c r="E3172" s="5" t="s">
        <v>4891</v>
      </c>
      <c r="G3172" s="5" t="s">
        <v>4691</v>
      </c>
      <c r="H3172" s="9" t="s">
        <v>4692</v>
      </c>
      <c r="I3172" s="22">
        <v>0</v>
      </c>
      <c r="J3172" s="22">
        <v>0</v>
      </c>
      <c r="K3172" s="12" t="s">
        <v>4905</v>
      </c>
      <c r="T3172" s="12" t="s">
        <v>3514</v>
      </c>
    </row>
    <row r="3173" spans="5:20" ht="12.95" customHeight="1" x14ac:dyDescent="0.2">
      <c r="E3173" s="5" t="s">
        <v>4891</v>
      </c>
      <c r="G3173" s="5" t="s">
        <v>4694</v>
      </c>
      <c r="H3173" s="9" t="s">
        <v>4695</v>
      </c>
      <c r="I3173" s="22">
        <v>0</v>
      </c>
      <c r="J3173" s="22">
        <v>0</v>
      </c>
      <c r="K3173" s="12" t="s">
        <v>4906</v>
      </c>
      <c r="T3173" s="12" t="s">
        <v>3515</v>
      </c>
    </row>
    <row r="3174" spans="5:20" ht="12.95" customHeight="1" x14ac:dyDescent="0.2">
      <c r="E3174" s="5" t="s">
        <v>4891</v>
      </c>
      <c r="G3174" s="3" t="s">
        <v>4697</v>
      </c>
      <c r="H3174" s="10" t="s">
        <v>4698</v>
      </c>
      <c r="I3174" s="23">
        <f>SUM(I3160:I3173)</f>
        <v>0</v>
      </c>
      <c r="J3174" s="23">
        <f>SUM(J3160:J3173)</f>
        <v>0</v>
      </c>
      <c r="K3174" s="13" t="s">
        <v>4907</v>
      </c>
      <c r="T3174" s="12" t="s">
        <v>3516</v>
      </c>
    </row>
    <row r="3175" spans="5:20" ht="12.95" customHeight="1" x14ac:dyDescent="0.2">
      <c r="E3175" s="5" t="s">
        <v>4891</v>
      </c>
      <c r="G3175" s="5" t="s">
        <v>4700</v>
      </c>
      <c r="H3175" s="9" t="s">
        <v>4701</v>
      </c>
      <c r="I3175" s="22">
        <v>0</v>
      </c>
      <c r="J3175" s="22">
        <v>0</v>
      </c>
      <c r="K3175" s="12" t="s">
        <v>4908</v>
      </c>
      <c r="T3175" s="12" t="s">
        <v>3517</v>
      </c>
    </row>
    <row r="3176" spans="5:20" ht="12.95" customHeight="1" x14ac:dyDescent="0.2">
      <c r="E3176" s="5" t="s">
        <v>4891</v>
      </c>
      <c r="G3176" s="3" t="s">
        <v>4703</v>
      </c>
      <c r="H3176" s="10" t="s">
        <v>4704</v>
      </c>
      <c r="I3176" s="23">
        <f>+I3174-(I3175*$I$1)</f>
        <v>0</v>
      </c>
      <c r="J3176" s="23">
        <f>+J3174-(J3175*$I$1)</f>
        <v>0</v>
      </c>
      <c r="K3176" s="13" t="s">
        <v>4909</v>
      </c>
      <c r="T3176" s="12" t="s">
        <v>3518</v>
      </c>
    </row>
    <row r="3177" spans="5:20" ht="12.95" customHeight="1" x14ac:dyDescent="0.2">
      <c r="E3177" s="5" t="s">
        <v>4891</v>
      </c>
      <c r="G3177" s="7" t="s">
        <v>4706</v>
      </c>
      <c r="H3177" s="8" t="s">
        <v>4707</v>
      </c>
      <c r="I3177" s="21"/>
      <c r="J3177" s="21"/>
      <c r="K3177" s="12" t="s">
        <v>4910</v>
      </c>
      <c r="T3177" s="12" t="s">
        <v>3519</v>
      </c>
    </row>
    <row r="3178" spans="5:20" ht="12.95" customHeight="1" x14ac:dyDescent="0.2">
      <c r="E3178" s="5" t="s">
        <v>4891</v>
      </c>
      <c r="G3178" s="5" t="s">
        <v>4709</v>
      </c>
      <c r="H3178" s="9" t="s">
        <v>4710</v>
      </c>
      <c r="I3178" s="22">
        <v>0</v>
      </c>
      <c r="J3178" s="22">
        <v>0</v>
      </c>
      <c r="K3178" s="12" t="s">
        <v>4911</v>
      </c>
      <c r="T3178" s="12" t="s">
        <v>3520</v>
      </c>
    </row>
    <row r="3179" spans="5:20" ht="12.95" customHeight="1" x14ac:dyDescent="0.2">
      <c r="E3179" s="5" t="s">
        <v>4891</v>
      </c>
      <c r="G3179" s="5" t="s">
        <v>4712</v>
      </c>
      <c r="H3179" s="9" t="s">
        <v>1533</v>
      </c>
      <c r="I3179" s="22">
        <v>0</v>
      </c>
      <c r="J3179" s="22">
        <v>0</v>
      </c>
      <c r="K3179" s="12" t="s">
        <v>4912</v>
      </c>
      <c r="T3179" s="12" t="s">
        <v>3521</v>
      </c>
    </row>
    <row r="3180" spans="5:20" ht="12.95" customHeight="1" x14ac:dyDescent="0.2">
      <c r="E3180" s="5" t="s">
        <v>4891</v>
      </c>
      <c r="G3180" s="5" t="s">
        <v>1535</v>
      </c>
      <c r="H3180" s="9" t="s">
        <v>1536</v>
      </c>
      <c r="I3180" s="22">
        <v>0</v>
      </c>
      <c r="J3180" s="22">
        <v>0</v>
      </c>
      <c r="K3180" s="12" t="s">
        <v>4913</v>
      </c>
      <c r="T3180" s="12" t="s">
        <v>3522</v>
      </c>
    </row>
    <row r="3181" spans="5:20" ht="12.95" customHeight="1" x14ac:dyDescent="0.2">
      <c r="E3181" s="5" t="s">
        <v>4891</v>
      </c>
      <c r="G3181" s="3" t="s">
        <v>1538</v>
      </c>
      <c r="H3181" s="10" t="s">
        <v>1539</v>
      </c>
      <c r="I3181" s="23">
        <f>SUM(I3178:I3180)</f>
        <v>0</v>
      </c>
      <c r="J3181" s="23">
        <f>SUM(J3178:J3180)</f>
        <v>0</v>
      </c>
      <c r="K3181" s="13" t="s">
        <v>4914</v>
      </c>
      <c r="T3181" s="12" t="s">
        <v>3523</v>
      </c>
    </row>
    <row r="3182" spans="5:20" ht="12.95" customHeight="1" x14ac:dyDescent="0.2">
      <c r="E3182" s="5" t="s">
        <v>4891</v>
      </c>
      <c r="G3182" s="3" t="s">
        <v>1541</v>
      </c>
      <c r="H3182" s="10" t="s">
        <v>1542</v>
      </c>
      <c r="I3182" s="23">
        <f>+I3176+I3181</f>
        <v>0</v>
      </c>
      <c r="J3182" s="23">
        <f>+J3176+J3181</f>
        <v>0</v>
      </c>
      <c r="K3182" s="13" t="s">
        <v>4915</v>
      </c>
      <c r="T3182" s="12" t="s">
        <v>3524</v>
      </c>
    </row>
    <row r="3183" spans="5:20" ht="12.95" customHeight="1" x14ac:dyDescent="0.2">
      <c r="E3183" s="5" t="s">
        <v>4891</v>
      </c>
      <c r="G3183" s="7" t="s">
        <v>1544</v>
      </c>
      <c r="H3183" s="8" t="s">
        <v>1545</v>
      </c>
      <c r="I3183" s="21"/>
      <c r="J3183" s="21"/>
      <c r="K3183" s="12" t="s">
        <v>4916</v>
      </c>
      <c r="T3183" s="12" t="s">
        <v>3525</v>
      </c>
    </row>
    <row r="3184" spans="5:20" ht="12.95" customHeight="1" x14ac:dyDescent="0.2">
      <c r="E3184" s="5" t="s">
        <v>4891</v>
      </c>
      <c r="G3184" s="5" t="s">
        <v>1547</v>
      </c>
      <c r="H3184" s="9" t="s">
        <v>1548</v>
      </c>
      <c r="I3184" s="22">
        <v>0</v>
      </c>
      <c r="J3184" s="22">
        <v>0</v>
      </c>
      <c r="K3184" s="12" t="s">
        <v>4917</v>
      </c>
      <c r="T3184" s="12" t="s">
        <v>3526</v>
      </c>
    </row>
    <row r="3185" spans="5:20" ht="12.95" customHeight="1" x14ac:dyDescent="0.2">
      <c r="E3185" s="5" t="s">
        <v>4891</v>
      </c>
      <c r="G3185" s="5" t="s">
        <v>1550</v>
      </c>
      <c r="H3185" s="9" t="s">
        <v>1551</v>
      </c>
      <c r="I3185" s="22">
        <v>0</v>
      </c>
      <c r="J3185" s="22">
        <v>0</v>
      </c>
      <c r="K3185" s="12" t="s">
        <v>4918</v>
      </c>
      <c r="T3185" s="12" t="s">
        <v>3527</v>
      </c>
    </row>
    <row r="3186" spans="5:20" ht="12.95" customHeight="1" x14ac:dyDescent="0.2">
      <c r="E3186" s="5" t="s">
        <v>4891</v>
      </c>
      <c r="G3186" s="5" t="s">
        <v>1553</v>
      </c>
      <c r="H3186" s="9" t="s">
        <v>1554</v>
      </c>
      <c r="I3186" s="22">
        <v>0</v>
      </c>
      <c r="J3186" s="22">
        <v>0</v>
      </c>
      <c r="K3186" s="12" t="s">
        <v>4919</v>
      </c>
      <c r="T3186" s="12" t="s">
        <v>3528</v>
      </c>
    </row>
    <row r="3187" spans="5:20" ht="12.95" customHeight="1" x14ac:dyDescent="0.2">
      <c r="E3187" s="5" t="s">
        <v>4891</v>
      </c>
      <c r="G3187" s="5" t="s">
        <v>1556</v>
      </c>
      <c r="H3187" s="9" t="s">
        <v>1557</v>
      </c>
      <c r="I3187" s="22">
        <v>0</v>
      </c>
      <c r="J3187" s="22">
        <v>0</v>
      </c>
      <c r="K3187" s="12" t="s">
        <v>4920</v>
      </c>
      <c r="T3187" s="12" t="s">
        <v>3529</v>
      </c>
    </row>
    <row r="3188" spans="5:20" ht="12.95" customHeight="1" x14ac:dyDescent="0.2">
      <c r="E3188" s="5" t="s">
        <v>4891</v>
      </c>
      <c r="G3188" s="5" t="s">
        <v>1559</v>
      </c>
      <c r="H3188" s="9" t="s">
        <v>1560</v>
      </c>
      <c r="I3188" s="22">
        <v>0</v>
      </c>
      <c r="J3188" s="22">
        <v>0</v>
      </c>
      <c r="K3188" s="12" t="s">
        <v>4921</v>
      </c>
      <c r="T3188" s="12" t="s">
        <v>3530</v>
      </c>
    </row>
    <row r="3189" spans="5:20" ht="12.95" customHeight="1" x14ac:dyDescent="0.2">
      <c r="E3189" s="5" t="s">
        <v>4891</v>
      </c>
      <c r="G3189" s="5" t="s">
        <v>1562</v>
      </c>
      <c r="H3189" s="9" t="s">
        <v>1563</v>
      </c>
      <c r="I3189" s="22">
        <v>0</v>
      </c>
      <c r="J3189" s="22">
        <v>0</v>
      </c>
      <c r="K3189" s="12" t="s">
        <v>4922</v>
      </c>
      <c r="T3189" s="12" t="s">
        <v>3531</v>
      </c>
    </row>
    <row r="3190" spans="5:20" ht="12.95" customHeight="1" x14ac:dyDescent="0.2">
      <c r="E3190" s="5" t="s">
        <v>4891</v>
      </c>
      <c r="G3190" s="5" t="s">
        <v>1565</v>
      </c>
      <c r="H3190" s="9" t="s">
        <v>1566</v>
      </c>
      <c r="I3190" s="22">
        <v>0</v>
      </c>
      <c r="J3190" s="22">
        <v>0</v>
      </c>
      <c r="K3190" s="12" t="s">
        <v>4923</v>
      </c>
      <c r="T3190" s="12" t="s">
        <v>3532</v>
      </c>
    </row>
    <row r="3191" spans="5:20" ht="12.95" customHeight="1" x14ac:dyDescent="0.2">
      <c r="E3191" s="5" t="s">
        <v>4891</v>
      </c>
      <c r="G3191" s="5" t="s">
        <v>1568</v>
      </c>
      <c r="H3191" s="9" t="s">
        <v>1569</v>
      </c>
      <c r="I3191" s="22">
        <v>0</v>
      </c>
      <c r="J3191" s="22">
        <v>0</v>
      </c>
      <c r="K3191" s="12" t="s">
        <v>4924</v>
      </c>
      <c r="T3191" s="12" t="s">
        <v>3533</v>
      </c>
    </row>
    <row r="3192" spans="5:20" ht="12.95" customHeight="1" x14ac:dyDescent="0.2">
      <c r="E3192" s="5" t="s">
        <v>4891</v>
      </c>
      <c r="G3192" s="5" t="s">
        <v>1571</v>
      </c>
      <c r="H3192" s="9" t="s">
        <v>1572</v>
      </c>
      <c r="I3192" s="22">
        <v>0</v>
      </c>
      <c r="J3192" s="22">
        <v>0</v>
      </c>
      <c r="K3192" s="12" t="s">
        <v>4925</v>
      </c>
      <c r="T3192" s="12" t="s">
        <v>3534</v>
      </c>
    </row>
    <row r="3193" spans="5:20" ht="12.95" customHeight="1" x14ac:dyDescent="0.2">
      <c r="E3193" s="5" t="s">
        <v>4891</v>
      </c>
      <c r="G3193" s="5" t="s">
        <v>1574</v>
      </c>
      <c r="H3193" s="9" t="s">
        <v>1575</v>
      </c>
      <c r="I3193" s="22">
        <v>0</v>
      </c>
      <c r="J3193" s="22">
        <v>0</v>
      </c>
      <c r="K3193" s="12" t="s">
        <v>4926</v>
      </c>
      <c r="T3193" s="12" t="s">
        <v>3535</v>
      </c>
    </row>
    <row r="3194" spans="5:20" ht="12.95" customHeight="1" x14ac:dyDescent="0.2">
      <c r="E3194" s="5" t="s">
        <v>4891</v>
      </c>
      <c r="G3194" s="5" t="s">
        <v>1577</v>
      </c>
      <c r="H3194" s="9" t="s">
        <v>1578</v>
      </c>
      <c r="I3194" s="22">
        <v>0</v>
      </c>
      <c r="J3194" s="22">
        <v>0</v>
      </c>
      <c r="K3194" s="12" t="s">
        <v>4927</v>
      </c>
      <c r="T3194" s="12" t="s">
        <v>3536</v>
      </c>
    </row>
    <row r="3195" spans="5:20" ht="12.95" customHeight="1" x14ac:dyDescent="0.2">
      <c r="E3195" s="5" t="s">
        <v>4891</v>
      </c>
      <c r="G3195" s="5" t="s">
        <v>1580</v>
      </c>
      <c r="H3195" s="9" t="s">
        <v>1581</v>
      </c>
      <c r="I3195" s="22">
        <v>0</v>
      </c>
      <c r="J3195" s="22">
        <v>0</v>
      </c>
      <c r="K3195" s="12" t="s">
        <v>4928</v>
      </c>
      <c r="T3195" s="12" t="s">
        <v>3537</v>
      </c>
    </row>
    <row r="3196" spans="5:20" ht="12.95" customHeight="1" x14ac:dyDescent="0.2">
      <c r="E3196" s="5" t="s">
        <v>4891</v>
      </c>
      <c r="G3196" s="5" t="s">
        <v>1583</v>
      </c>
      <c r="H3196" s="9" t="s">
        <v>1584</v>
      </c>
      <c r="I3196" s="22">
        <v>0</v>
      </c>
      <c r="J3196" s="22">
        <v>0</v>
      </c>
      <c r="K3196" s="12" t="s">
        <v>4929</v>
      </c>
      <c r="T3196" s="12" t="s">
        <v>3538</v>
      </c>
    </row>
    <row r="3197" spans="5:20" ht="12.95" customHeight="1" x14ac:dyDescent="0.2">
      <c r="E3197" s="5" t="s">
        <v>4891</v>
      </c>
      <c r="G3197" s="5" t="s">
        <v>1586</v>
      </c>
      <c r="H3197" s="9" t="s">
        <v>1587</v>
      </c>
      <c r="I3197" s="22">
        <v>0</v>
      </c>
      <c r="J3197" s="22">
        <v>0</v>
      </c>
      <c r="K3197" s="12" t="s">
        <v>4930</v>
      </c>
      <c r="T3197" s="12" t="s">
        <v>3539</v>
      </c>
    </row>
    <row r="3198" spans="5:20" ht="12.95" customHeight="1" x14ac:dyDescent="0.2">
      <c r="E3198" s="5" t="s">
        <v>4891</v>
      </c>
      <c r="G3198" s="5" t="s">
        <v>1589</v>
      </c>
      <c r="H3198" s="9" t="s">
        <v>1590</v>
      </c>
      <c r="I3198" s="22">
        <v>0</v>
      </c>
      <c r="J3198" s="22">
        <v>0</v>
      </c>
      <c r="K3198" s="12" t="s">
        <v>4931</v>
      </c>
      <c r="T3198" s="12" t="s">
        <v>3540</v>
      </c>
    </row>
    <row r="3199" spans="5:20" ht="12.95" customHeight="1" x14ac:dyDescent="0.2">
      <c r="E3199" s="5" t="s">
        <v>4891</v>
      </c>
      <c r="G3199" s="5" t="s">
        <v>1592</v>
      </c>
      <c r="H3199" s="9" t="s">
        <v>1593</v>
      </c>
      <c r="I3199" s="22">
        <v>0</v>
      </c>
      <c r="J3199" s="22">
        <v>0</v>
      </c>
      <c r="K3199" s="12" t="s">
        <v>4932</v>
      </c>
      <c r="T3199" s="12" t="s">
        <v>3541</v>
      </c>
    </row>
    <row r="3200" spans="5:20" ht="12.95" customHeight="1" x14ac:dyDescent="0.2">
      <c r="E3200" s="5" t="s">
        <v>4891</v>
      </c>
      <c r="G3200" s="5" t="s">
        <v>1595</v>
      </c>
      <c r="H3200" s="9" t="s">
        <v>1596</v>
      </c>
      <c r="I3200" s="22">
        <v>0</v>
      </c>
      <c r="J3200" s="22">
        <v>0</v>
      </c>
      <c r="K3200" s="12" t="s">
        <v>4933</v>
      </c>
      <c r="T3200" s="12" t="s">
        <v>3542</v>
      </c>
    </row>
    <row r="3201" spans="5:20" ht="12.95" customHeight="1" x14ac:dyDescent="0.2">
      <c r="E3201" s="5" t="s">
        <v>4891</v>
      </c>
      <c r="G3201" s="3" t="s">
        <v>1598</v>
      </c>
      <c r="H3201" s="10" t="s">
        <v>1599</v>
      </c>
      <c r="I3201" s="23">
        <f>SUM(I3184:I3200)</f>
        <v>0</v>
      </c>
      <c r="J3201" s="23">
        <f>SUM(J3184:J3200)</f>
        <v>0</v>
      </c>
      <c r="K3201" s="13" t="s">
        <v>4934</v>
      </c>
      <c r="T3201" s="12" t="s">
        <v>3543</v>
      </c>
    </row>
    <row r="3202" spans="5:20" ht="12.95" customHeight="1" x14ac:dyDescent="0.2">
      <c r="E3202" s="5" t="s">
        <v>4891</v>
      </c>
      <c r="G3202" s="7" t="s">
        <v>1601</v>
      </c>
      <c r="H3202" s="8" t="s">
        <v>1602</v>
      </c>
      <c r="I3202" s="21"/>
      <c r="J3202" s="21"/>
      <c r="K3202" s="12" t="s">
        <v>4935</v>
      </c>
      <c r="T3202" s="12" t="s">
        <v>3544</v>
      </c>
    </row>
    <row r="3203" spans="5:20" ht="12.95" customHeight="1" x14ac:dyDescent="0.2">
      <c r="E3203" s="5" t="s">
        <v>4891</v>
      </c>
      <c r="G3203" s="5" t="s">
        <v>1604</v>
      </c>
      <c r="H3203" s="9" t="s">
        <v>1605</v>
      </c>
      <c r="I3203" s="22">
        <v>0</v>
      </c>
      <c r="J3203" s="22">
        <v>0</v>
      </c>
      <c r="K3203" s="12" t="s">
        <v>4936</v>
      </c>
      <c r="T3203" s="12" t="s">
        <v>3545</v>
      </c>
    </row>
    <row r="3204" spans="5:20" ht="12.95" customHeight="1" x14ac:dyDescent="0.2">
      <c r="E3204" s="5" t="s">
        <v>4891</v>
      </c>
      <c r="G3204" s="5" t="s">
        <v>1607</v>
      </c>
      <c r="H3204" s="9" t="s">
        <v>1608</v>
      </c>
      <c r="I3204" s="22">
        <v>0</v>
      </c>
      <c r="J3204" s="22">
        <v>0</v>
      </c>
      <c r="K3204" s="12" t="s">
        <v>4937</v>
      </c>
      <c r="T3204" s="12" t="s">
        <v>3546</v>
      </c>
    </row>
    <row r="3205" spans="5:20" ht="12.95" customHeight="1" x14ac:dyDescent="0.2">
      <c r="E3205" s="5" t="s">
        <v>4891</v>
      </c>
      <c r="G3205" s="5" t="s">
        <v>1610</v>
      </c>
      <c r="H3205" s="9" t="s">
        <v>1611</v>
      </c>
      <c r="I3205" s="22">
        <v>0</v>
      </c>
      <c r="J3205" s="22">
        <v>0</v>
      </c>
      <c r="K3205" s="12" t="s">
        <v>4938</v>
      </c>
      <c r="T3205" s="12" t="s">
        <v>3547</v>
      </c>
    </row>
    <row r="3206" spans="5:20" ht="12.95" customHeight="1" x14ac:dyDescent="0.2">
      <c r="E3206" s="5" t="s">
        <v>4891</v>
      </c>
      <c r="G3206" s="3" t="s">
        <v>1613</v>
      </c>
      <c r="H3206" s="10" t="s">
        <v>1614</v>
      </c>
      <c r="I3206" s="23">
        <f>SUM(I3203:I3205)</f>
        <v>0</v>
      </c>
      <c r="J3206" s="23">
        <f>SUM(J3203:J3205)</f>
        <v>0</v>
      </c>
      <c r="K3206" s="13" t="s">
        <v>4939</v>
      </c>
      <c r="T3206" s="12" t="s">
        <v>3548</v>
      </c>
    </row>
    <row r="3207" spans="5:20" ht="12.95" customHeight="1" x14ac:dyDescent="0.2">
      <c r="E3207" s="5" t="s">
        <v>4891</v>
      </c>
      <c r="G3207" s="3" t="s">
        <v>1616</v>
      </c>
      <c r="H3207" s="10" t="s">
        <v>1617</v>
      </c>
      <c r="I3207" s="23">
        <f>+I3201+I3206</f>
        <v>0</v>
      </c>
      <c r="J3207" s="23">
        <f>+J3201+J3206</f>
        <v>0</v>
      </c>
      <c r="K3207" s="13" t="s">
        <v>4940</v>
      </c>
      <c r="T3207" s="12" t="s">
        <v>3549</v>
      </c>
    </row>
    <row r="3208" spans="5:20" ht="12.95" customHeight="1" x14ac:dyDescent="0.2">
      <c r="E3208" s="5" t="s">
        <v>4891</v>
      </c>
      <c r="G3208" s="7" t="s">
        <v>1619</v>
      </c>
      <c r="H3208" s="8" t="s">
        <v>1620</v>
      </c>
      <c r="I3208" s="21"/>
      <c r="J3208" s="21"/>
      <c r="K3208" s="12" t="s">
        <v>4941</v>
      </c>
      <c r="T3208" s="12" t="s">
        <v>3550</v>
      </c>
    </row>
    <row r="3209" spans="5:20" ht="12.95" customHeight="1" x14ac:dyDescent="0.2">
      <c r="E3209" s="5" t="s">
        <v>4891</v>
      </c>
      <c r="G3209" s="3" t="s">
        <v>1622</v>
      </c>
      <c r="H3209" s="10" t="s">
        <v>1623</v>
      </c>
      <c r="I3209" s="23">
        <f>+I3182-(I3207*$I$1)</f>
        <v>0</v>
      </c>
      <c r="J3209" s="23">
        <f>+J3182-(J3207*$I$1)</f>
        <v>0</v>
      </c>
      <c r="K3209" s="13" t="s">
        <v>4942</v>
      </c>
      <c r="T3209" s="12" t="s">
        <v>3551</v>
      </c>
    </row>
    <row r="3210" spans="5:20" ht="12.95" customHeight="1" x14ac:dyDescent="0.2">
      <c r="E3210" s="5" t="s">
        <v>4891</v>
      </c>
      <c r="G3210" s="5" t="s">
        <v>1625</v>
      </c>
      <c r="H3210" s="9" t="s">
        <v>1626</v>
      </c>
      <c r="I3210" s="22">
        <v>0</v>
      </c>
      <c r="J3210" s="22">
        <v>0</v>
      </c>
      <c r="K3210" s="12" t="s">
        <v>4943</v>
      </c>
      <c r="T3210" s="12" t="s">
        <v>3552</v>
      </c>
    </row>
    <row r="3211" spans="5:20" ht="12.95" customHeight="1" x14ac:dyDescent="0.2">
      <c r="E3211" s="5" t="s">
        <v>4891</v>
      </c>
      <c r="G3211" s="3" t="s">
        <v>1628</v>
      </c>
      <c r="H3211" s="10" t="s">
        <v>1629</v>
      </c>
      <c r="I3211" s="23">
        <f>+I3209-(I3210*$I$1)</f>
        <v>0</v>
      </c>
      <c r="J3211" s="23">
        <f>+J3209-(J3210*$I$1)</f>
        <v>0</v>
      </c>
      <c r="K3211" s="13" t="s">
        <v>4944</v>
      </c>
      <c r="T3211" s="12" t="s">
        <v>3553</v>
      </c>
    </row>
    <row r="3212" spans="5:20" ht="12.95" customHeight="1" x14ac:dyDescent="0.2">
      <c r="E3212" s="5" t="s">
        <v>4891</v>
      </c>
      <c r="G3212" s="5" t="s">
        <v>1631</v>
      </c>
      <c r="H3212" s="9" t="s">
        <v>1632</v>
      </c>
      <c r="I3212" s="22">
        <v>0</v>
      </c>
      <c r="J3212" s="22">
        <v>0</v>
      </c>
      <c r="K3212" s="12" t="s">
        <v>4945</v>
      </c>
      <c r="T3212" s="12" t="s">
        <v>3554</v>
      </c>
    </row>
    <row r="3213" spans="5:20" ht="12.95" customHeight="1" x14ac:dyDescent="0.2">
      <c r="E3213" s="5" t="s">
        <v>4891</v>
      </c>
      <c r="G3213" s="5" t="s">
        <v>1634</v>
      </c>
      <c r="H3213" s="9" t="s">
        <v>1635</v>
      </c>
      <c r="I3213" s="22">
        <v>0</v>
      </c>
      <c r="J3213" s="22">
        <v>0</v>
      </c>
      <c r="K3213" s="12" t="s">
        <v>4946</v>
      </c>
      <c r="T3213" s="12" t="s">
        <v>3555</v>
      </c>
    </row>
    <row r="3214" spans="5:20" ht="12.95" customHeight="1" x14ac:dyDescent="0.2">
      <c r="E3214" s="5" t="s">
        <v>4891</v>
      </c>
      <c r="G3214" s="3" t="s">
        <v>1637</v>
      </c>
      <c r="H3214" s="10" t="s">
        <v>1638</v>
      </c>
      <c r="I3214" s="23">
        <f>SUM(I3211:I3213)</f>
        <v>0</v>
      </c>
      <c r="J3214" s="23">
        <f>SUM(J3211:J3213)</f>
        <v>0</v>
      </c>
      <c r="K3214" s="13" t="s">
        <v>4947</v>
      </c>
      <c r="T3214" s="12" t="s">
        <v>3556</v>
      </c>
    </row>
    <row r="3215" spans="5:20" ht="12.95" customHeight="1" x14ac:dyDescent="0.2">
      <c r="E3215" s="5" t="s">
        <v>4891</v>
      </c>
      <c r="G3215" s="7" t="s">
        <v>1640</v>
      </c>
      <c r="H3215" s="8" t="s">
        <v>1641</v>
      </c>
      <c r="I3215" s="21"/>
      <c r="J3215" s="21"/>
      <c r="K3215" s="12" t="s">
        <v>4948</v>
      </c>
      <c r="T3215" s="12" t="s">
        <v>3557</v>
      </c>
    </row>
    <row r="3216" spans="5:20" ht="12.95" customHeight="1" x14ac:dyDescent="0.2">
      <c r="E3216" s="5" t="s">
        <v>4891</v>
      </c>
      <c r="G3216" s="5" t="s">
        <v>1643</v>
      </c>
      <c r="H3216" s="9" t="s">
        <v>1644</v>
      </c>
      <c r="I3216" s="22">
        <v>0</v>
      </c>
      <c r="J3216" s="22">
        <v>0</v>
      </c>
      <c r="K3216" s="12" t="s">
        <v>4949</v>
      </c>
      <c r="T3216" s="12" t="s">
        <v>3558</v>
      </c>
    </row>
    <row r="3217" spans="4:20" ht="12.95" customHeight="1" x14ac:dyDescent="0.2">
      <c r="E3217" s="5" t="s">
        <v>4891</v>
      </c>
      <c r="G3217" s="5" t="s">
        <v>1646</v>
      </c>
      <c r="H3217" s="9" t="s">
        <v>1647</v>
      </c>
      <c r="I3217" s="22">
        <v>0</v>
      </c>
      <c r="J3217" s="22">
        <v>0</v>
      </c>
      <c r="K3217" s="12" t="s">
        <v>4950</v>
      </c>
      <c r="T3217" s="12" t="s">
        <v>3559</v>
      </c>
    </row>
    <row r="3218" spans="4:20" ht="12.95" customHeight="1" x14ac:dyDescent="0.2">
      <c r="E3218" s="5" t="s">
        <v>4891</v>
      </c>
      <c r="G3218" s="5" t="s">
        <v>1649</v>
      </c>
      <c r="H3218" s="9" t="s">
        <v>1650</v>
      </c>
      <c r="I3218" s="22">
        <v>0</v>
      </c>
      <c r="J3218" s="22">
        <v>0</v>
      </c>
      <c r="K3218" s="12" t="s">
        <v>4951</v>
      </c>
      <c r="T3218" s="12" t="s">
        <v>3560</v>
      </c>
    </row>
    <row r="3219" spans="4:20" ht="12.95" customHeight="1" x14ac:dyDescent="0.2">
      <c r="E3219" s="5" t="s">
        <v>4891</v>
      </c>
      <c r="G3219" s="5" t="s">
        <v>1652</v>
      </c>
      <c r="H3219" s="9" t="s">
        <v>1653</v>
      </c>
      <c r="I3219" s="22">
        <v>0</v>
      </c>
      <c r="J3219" s="22">
        <v>0</v>
      </c>
      <c r="K3219" s="12" t="s">
        <v>4952</v>
      </c>
      <c r="T3219" s="12" t="s">
        <v>3561</v>
      </c>
    </row>
    <row r="3220" spans="4:20" ht="12.95" customHeight="1" x14ac:dyDescent="0.2">
      <c r="E3220" s="5" t="s">
        <v>4891</v>
      </c>
      <c r="G3220" s="5" t="s">
        <v>1655</v>
      </c>
      <c r="H3220" s="9" t="s">
        <v>1656</v>
      </c>
      <c r="I3220" s="22">
        <v>0</v>
      </c>
      <c r="J3220" s="22">
        <v>0</v>
      </c>
      <c r="K3220" s="12" t="s">
        <v>4953</v>
      </c>
      <c r="T3220" s="12" t="s">
        <v>3562</v>
      </c>
    </row>
    <row r="3221" spans="4:20" ht="12.95" customHeight="1" x14ac:dyDescent="0.2">
      <c r="E3221" s="5" t="s">
        <v>4891</v>
      </c>
      <c r="G3221" s="5" t="s">
        <v>1658</v>
      </c>
      <c r="H3221" s="9" t="s">
        <v>1659</v>
      </c>
      <c r="I3221" s="22">
        <v>0</v>
      </c>
      <c r="J3221" s="22">
        <v>0</v>
      </c>
      <c r="K3221" s="12" t="s">
        <v>4954</v>
      </c>
      <c r="T3221" s="12" t="s">
        <v>3563</v>
      </c>
    </row>
    <row r="3222" spans="4:20" ht="12.95" customHeight="1" x14ac:dyDescent="0.2">
      <c r="E3222" s="5" t="s">
        <v>4891</v>
      </c>
      <c r="G3222" s="5" t="s">
        <v>1661</v>
      </c>
      <c r="H3222" s="9" t="s">
        <v>1662</v>
      </c>
      <c r="I3222" s="22">
        <v>0</v>
      </c>
      <c r="J3222" s="22">
        <v>0</v>
      </c>
      <c r="K3222" s="12" t="s">
        <v>4955</v>
      </c>
      <c r="T3222" s="12" t="s">
        <v>3564</v>
      </c>
    </row>
    <row r="3223" spans="4:20" ht="12.95" customHeight="1" x14ac:dyDescent="0.2">
      <c r="E3223" s="5" t="s">
        <v>4891</v>
      </c>
      <c r="G3223" s="5" t="s">
        <v>1664</v>
      </c>
      <c r="H3223" s="9" t="s">
        <v>1665</v>
      </c>
      <c r="I3223" s="22">
        <v>0</v>
      </c>
      <c r="J3223" s="22">
        <v>0</v>
      </c>
      <c r="K3223" s="12" t="s">
        <v>4956</v>
      </c>
      <c r="T3223" s="12" t="s">
        <v>3565</v>
      </c>
    </row>
    <row r="3224" spans="4:20" ht="12.95" customHeight="1" x14ac:dyDescent="0.2">
      <c r="E3224" s="5" t="s">
        <v>4891</v>
      </c>
      <c r="G3224" s="5" t="s">
        <v>1667</v>
      </c>
      <c r="H3224" s="9" t="s">
        <v>1668</v>
      </c>
      <c r="I3224" s="22">
        <v>0</v>
      </c>
      <c r="J3224" s="22">
        <v>0</v>
      </c>
      <c r="K3224" s="12" t="s">
        <v>4957</v>
      </c>
      <c r="T3224" s="12" t="s">
        <v>3566</v>
      </c>
    </row>
    <row r="3225" spans="4:20" ht="12.95" customHeight="1" x14ac:dyDescent="0.2">
      <c r="E3225" s="5" t="s">
        <v>4891</v>
      </c>
      <c r="G3225" s="3" t="s">
        <v>1670</v>
      </c>
      <c r="H3225" s="10" t="s">
        <v>1671</v>
      </c>
      <c r="I3225" s="23">
        <f>+I3214+SUM(I3216:I3224)</f>
        <v>0</v>
      </c>
      <c r="J3225" s="23">
        <f>+J3214+SUM(J3216:J3224)</f>
        <v>0</v>
      </c>
      <c r="K3225" s="13" t="s">
        <v>4958</v>
      </c>
      <c r="T3225" s="12" t="s">
        <v>3567</v>
      </c>
    </row>
    <row r="3226" spans="4:20" ht="12.95" customHeight="1" x14ac:dyDescent="0.2">
      <c r="D3226" s="5" t="s">
        <v>4959</v>
      </c>
      <c r="E3226" s="5" t="s">
        <v>4960</v>
      </c>
      <c r="F3226" s="18"/>
      <c r="G3226" s="7" t="s">
        <v>4652</v>
      </c>
      <c r="H3226" s="8" t="s">
        <v>4653</v>
      </c>
      <c r="I3226" s="21"/>
      <c r="J3226" s="21"/>
      <c r="K3226" s="12" t="s">
        <v>4961</v>
      </c>
      <c r="T3226" s="12" t="s">
        <v>3501</v>
      </c>
    </row>
    <row r="3227" spans="4:20" ht="12.95" customHeight="1" x14ac:dyDescent="0.2">
      <c r="E3227" s="5" t="s">
        <v>4960</v>
      </c>
      <c r="G3227" s="5" t="s">
        <v>4655</v>
      </c>
      <c r="H3227" s="9" t="s">
        <v>4656</v>
      </c>
      <c r="I3227" s="22">
        <v>0</v>
      </c>
      <c r="J3227" s="22">
        <v>0</v>
      </c>
      <c r="K3227" s="12" t="s">
        <v>4962</v>
      </c>
      <c r="T3227" s="12" t="s">
        <v>3502</v>
      </c>
    </row>
    <row r="3228" spans="4:20" ht="12.95" customHeight="1" x14ac:dyDescent="0.2">
      <c r="E3228" s="5" t="s">
        <v>4960</v>
      </c>
      <c r="G3228" s="5" t="s">
        <v>4658</v>
      </c>
      <c r="H3228" s="9" t="s">
        <v>4659</v>
      </c>
      <c r="I3228" s="22">
        <v>0</v>
      </c>
      <c r="J3228" s="22">
        <v>0</v>
      </c>
      <c r="K3228" s="12" t="s">
        <v>4963</v>
      </c>
      <c r="T3228" s="12" t="s">
        <v>3503</v>
      </c>
    </row>
    <row r="3229" spans="4:20" ht="12.95" customHeight="1" x14ac:dyDescent="0.2">
      <c r="E3229" s="5" t="s">
        <v>4960</v>
      </c>
      <c r="G3229" s="5" t="s">
        <v>4661</v>
      </c>
      <c r="H3229" s="9" t="s">
        <v>4662</v>
      </c>
      <c r="I3229" s="22">
        <v>0</v>
      </c>
      <c r="J3229" s="22">
        <v>0</v>
      </c>
      <c r="K3229" s="12" t="s">
        <v>4964</v>
      </c>
      <c r="T3229" s="12" t="s">
        <v>3504</v>
      </c>
    </row>
    <row r="3230" spans="4:20" ht="12.95" customHeight="1" x14ac:dyDescent="0.2">
      <c r="E3230" s="5" t="s">
        <v>4960</v>
      </c>
      <c r="G3230" s="5" t="s">
        <v>4664</v>
      </c>
      <c r="H3230" s="9" t="s">
        <v>4665</v>
      </c>
      <c r="I3230" s="22">
        <v>0</v>
      </c>
      <c r="J3230" s="22">
        <v>0</v>
      </c>
      <c r="K3230" s="12" t="s">
        <v>4965</v>
      </c>
      <c r="T3230" s="12" t="s">
        <v>3505</v>
      </c>
    </row>
    <row r="3231" spans="4:20" ht="12.95" customHeight="1" x14ac:dyDescent="0.2">
      <c r="E3231" s="5" t="s">
        <v>4960</v>
      </c>
      <c r="G3231" s="5" t="s">
        <v>4667</v>
      </c>
      <c r="H3231" s="9" t="s">
        <v>4668</v>
      </c>
      <c r="I3231" s="22">
        <v>0</v>
      </c>
      <c r="J3231" s="22">
        <v>0</v>
      </c>
      <c r="K3231" s="12" t="s">
        <v>4966</v>
      </c>
      <c r="T3231" s="12" t="s">
        <v>3506</v>
      </c>
    </row>
    <row r="3232" spans="4:20" ht="12.95" customHeight="1" x14ac:dyDescent="0.2">
      <c r="E3232" s="5" t="s">
        <v>4960</v>
      </c>
      <c r="G3232" s="5" t="s">
        <v>4670</v>
      </c>
      <c r="H3232" s="9" t="s">
        <v>4671</v>
      </c>
      <c r="I3232" s="22">
        <v>0</v>
      </c>
      <c r="J3232" s="22">
        <v>0</v>
      </c>
      <c r="K3232" s="12" t="s">
        <v>4967</v>
      </c>
      <c r="T3232" s="12" t="s">
        <v>3507</v>
      </c>
    </row>
    <row r="3233" spans="5:20" ht="12.95" customHeight="1" x14ac:dyDescent="0.2">
      <c r="E3233" s="5" t="s">
        <v>4960</v>
      </c>
      <c r="G3233" s="5" t="s">
        <v>4673</v>
      </c>
      <c r="H3233" s="9" t="s">
        <v>4674</v>
      </c>
      <c r="I3233" s="22">
        <v>0</v>
      </c>
      <c r="J3233" s="22">
        <v>0</v>
      </c>
      <c r="K3233" s="12" t="s">
        <v>4968</v>
      </c>
      <c r="T3233" s="12" t="s">
        <v>3508</v>
      </c>
    </row>
    <row r="3234" spans="5:20" ht="12.95" customHeight="1" x14ac:dyDescent="0.2">
      <c r="E3234" s="5" t="s">
        <v>4960</v>
      </c>
      <c r="G3234" s="5" t="s">
        <v>4676</v>
      </c>
      <c r="H3234" s="9" t="s">
        <v>4677</v>
      </c>
      <c r="I3234" s="22">
        <v>0</v>
      </c>
      <c r="J3234" s="22">
        <v>0</v>
      </c>
      <c r="K3234" s="12" t="s">
        <v>4969</v>
      </c>
      <c r="T3234" s="12" t="s">
        <v>3509</v>
      </c>
    </row>
    <row r="3235" spans="5:20" ht="12.95" customHeight="1" x14ac:dyDescent="0.2">
      <c r="E3235" s="5" t="s">
        <v>4960</v>
      </c>
      <c r="G3235" s="5" t="s">
        <v>4679</v>
      </c>
      <c r="H3235" s="9" t="s">
        <v>4680</v>
      </c>
      <c r="I3235" s="22">
        <v>0</v>
      </c>
      <c r="J3235" s="22">
        <v>0</v>
      </c>
      <c r="K3235" s="12" t="s">
        <v>4970</v>
      </c>
      <c r="T3235" s="12" t="s">
        <v>3510</v>
      </c>
    </row>
    <row r="3236" spans="5:20" ht="12.95" customHeight="1" x14ac:dyDescent="0.2">
      <c r="E3236" s="5" t="s">
        <v>4960</v>
      </c>
      <c r="G3236" s="5" t="s">
        <v>4682</v>
      </c>
      <c r="H3236" s="9" t="s">
        <v>4683</v>
      </c>
      <c r="I3236" s="22">
        <v>0</v>
      </c>
      <c r="J3236" s="22">
        <v>0</v>
      </c>
      <c r="K3236" s="12" t="s">
        <v>4971</v>
      </c>
      <c r="T3236" s="12" t="s">
        <v>3511</v>
      </c>
    </row>
    <row r="3237" spans="5:20" ht="12.95" customHeight="1" x14ac:dyDescent="0.2">
      <c r="E3237" s="5" t="s">
        <v>4960</v>
      </c>
      <c r="G3237" s="5" t="s">
        <v>4685</v>
      </c>
      <c r="H3237" s="9" t="s">
        <v>4686</v>
      </c>
      <c r="I3237" s="22">
        <v>0</v>
      </c>
      <c r="J3237" s="22">
        <v>0</v>
      </c>
      <c r="K3237" s="12" t="s">
        <v>4972</v>
      </c>
      <c r="T3237" s="12" t="s">
        <v>3512</v>
      </c>
    </row>
    <row r="3238" spans="5:20" ht="12.95" customHeight="1" x14ac:dyDescent="0.2">
      <c r="E3238" s="5" t="s">
        <v>4960</v>
      </c>
      <c r="G3238" s="5" t="s">
        <v>4688</v>
      </c>
      <c r="H3238" s="9" t="s">
        <v>4689</v>
      </c>
      <c r="I3238" s="22">
        <v>0</v>
      </c>
      <c r="J3238" s="22">
        <v>0</v>
      </c>
      <c r="K3238" s="12" t="s">
        <v>4973</v>
      </c>
      <c r="T3238" s="12" t="s">
        <v>3513</v>
      </c>
    </row>
    <row r="3239" spans="5:20" ht="12.95" customHeight="1" x14ac:dyDescent="0.2">
      <c r="E3239" s="5" t="s">
        <v>4960</v>
      </c>
      <c r="G3239" s="5" t="s">
        <v>4691</v>
      </c>
      <c r="H3239" s="9" t="s">
        <v>4692</v>
      </c>
      <c r="I3239" s="22">
        <v>0</v>
      </c>
      <c r="J3239" s="22">
        <f>0</f>
        <v>0</v>
      </c>
      <c r="K3239" s="12" t="s">
        <v>4974</v>
      </c>
      <c r="T3239" s="12" t="s">
        <v>3514</v>
      </c>
    </row>
    <row r="3240" spans="5:20" ht="12.95" customHeight="1" x14ac:dyDescent="0.2">
      <c r="E3240" s="5" t="s">
        <v>4960</v>
      </c>
      <c r="G3240" s="5" t="s">
        <v>4694</v>
      </c>
      <c r="H3240" s="9" t="s">
        <v>4695</v>
      </c>
      <c r="I3240" s="22">
        <v>0</v>
      </c>
      <c r="J3240" s="22">
        <v>0</v>
      </c>
      <c r="K3240" s="12" t="s">
        <v>4975</v>
      </c>
      <c r="T3240" s="12" t="s">
        <v>3515</v>
      </c>
    </row>
    <row r="3241" spans="5:20" ht="12.95" customHeight="1" x14ac:dyDescent="0.2">
      <c r="E3241" s="5" t="s">
        <v>4960</v>
      </c>
      <c r="G3241" s="3" t="s">
        <v>4697</v>
      </c>
      <c r="H3241" s="10" t="s">
        <v>4698</v>
      </c>
      <c r="I3241" s="23">
        <f>SUM(I3227:I3240)</f>
        <v>0</v>
      </c>
      <c r="J3241" s="23">
        <f>SUM(J3227:J3240)</f>
        <v>0</v>
      </c>
      <c r="K3241" s="13" t="s">
        <v>4976</v>
      </c>
      <c r="T3241" s="12" t="s">
        <v>3516</v>
      </c>
    </row>
    <row r="3242" spans="5:20" ht="12.95" customHeight="1" x14ac:dyDescent="0.2">
      <c r="E3242" s="5" t="s">
        <v>4960</v>
      </c>
      <c r="G3242" s="5" t="s">
        <v>4700</v>
      </c>
      <c r="H3242" s="9" t="s">
        <v>4701</v>
      </c>
      <c r="I3242" s="22">
        <v>0</v>
      </c>
      <c r="J3242" s="22">
        <v>0</v>
      </c>
      <c r="K3242" s="12" t="s">
        <v>4977</v>
      </c>
      <c r="T3242" s="12" t="s">
        <v>3517</v>
      </c>
    </row>
    <row r="3243" spans="5:20" ht="12.95" customHeight="1" x14ac:dyDescent="0.2">
      <c r="E3243" s="5" t="s">
        <v>4960</v>
      </c>
      <c r="G3243" s="3" t="s">
        <v>4703</v>
      </c>
      <c r="H3243" s="10" t="s">
        <v>4704</v>
      </c>
      <c r="I3243" s="23">
        <f>+I3241-(I3242*$I$1)</f>
        <v>0</v>
      </c>
      <c r="J3243" s="23">
        <f>+J3241-(J3242*$I$1)</f>
        <v>0</v>
      </c>
      <c r="K3243" s="13" t="s">
        <v>4978</v>
      </c>
      <c r="T3243" s="12" t="s">
        <v>3518</v>
      </c>
    </row>
    <row r="3244" spans="5:20" ht="12.95" customHeight="1" x14ac:dyDescent="0.2">
      <c r="E3244" s="5" t="s">
        <v>4960</v>
      </c>
      <c r="G3244" s="7" t="s">
        <v>4706</v>
      </c>
      <c r="H3244" s="8" t="s">
        <v>4707</v>
      </c>
      <c r="I3244" s="21"/>
      <c r="J3244" s="21"/>
      <c r="K3244" s="12" t="s">
        <v>4979</v>
      </c>
      <c r="T3244" s="12" t="s">
        <v>3519</v>
      </c>
    </row>
    <row r="3245" spans="5:20" ht="12.95" customHeight="1" x14ac:dyDescent="0.2">
      <c r="E3245" s="5" t="s">
        <v>4960</v>
      </c>
      <c r="G3245" s="5" t="s">
        <v>4709</v>
      </c>
      <c r="H3245" s="9" t="s">
        <v>4710</v>
      </c>
      <c r="I3245" s="22">
        <v>0</v>
      </c>
      <c r="J3245" s="22">
        <v>0</v>
      </c>
      <c r="K3245" s="12" t="s">
        <v>4980</v>
      </c>
      <c r="T3245" s="12" t="s">
        <v>3520</v>
      </c>
    </row>
    <row r="3246" spans="5:20" ht="12.95" customHeight="1" x14ac:dyDescent="0.2">
      <c r="E3246" s="5" t="s">
        <v>4960</v>
      </c>
      <c r="G3246" s="5" t="s">
        <v>4712</v>
      </c>
      <c r="H3246" s="9" t="s">
        <v>1533</v>
      </c>
      <c r="I3246" s="22">
        <v>0</v>
      </c>
      <c r="J3246" s="22">
        <v>0</v>
      </c>
      <c r="K3246" s="12" t="s">
        <v>4981</v>
      </c>
      <c r="T3246" s="12" t="s">
        <v>3521</v>
      </c>
    </row>
    <row r="3247" spans="5:20" ht="12.95" customHeight="1" x14ac:dyDescent="0.2">
      <c r="E3247" s="5" t="s">
        <v>4960</v>
      </c>
      <c r="G3247" s="5" t="s">
        <v>1535</v>
      </c>
      <c r="H3247" s="9" t="s">
        <v>1536</v>
      </c>
      <c r="I3247" s="22">
        <v>0</v>
      </c>
      <c r="J3247" s="22">
        <v>0</v>
      </c>
      <c r="K3247" s="12" t="s">
        <v>4982</v>
      </c>
      <c r="T3247" s="12" t="s">
        <v>3522</v>
      </c>
    </row>
    <row r="3248" spans="5:20" ht="12.95" customHeight="1" x14ac:dyDescent="0.2">
      <c r="E3248" s="5" t="s">
        <v>4960</v>
      </c>
      <c r="G3248" s="3" t="s">
        <v>1538</v>
      </c>
      <c r="H3248" s="10" t="s">
        <v>1539</v>
      </c>
      <c r="I3248" s="23">
        <f>SUM(I3245:I3247)</f>
        <v>0</v>
      </c>
      <c r="J3248" s="23">
        <f>SUM(J3245:J3247)</f>
        <v>0</v>
      </c>
      <c r="K3248" s="13" t="s">
        <v>4983</v>
      </c>
      <c r="T3248" s="12" t="s">
        <v>3523</v>
      </c>
    </row>
    <row r="3249" spans="5:20" ht="12.95" customHeight="1" x14ac:dyDescent="0.2">
      <c r="E3249" s="5" t="s">
        <v>4960</v>
      </c>
      <c r="G3249" s="3" t="s">
        <v>1541</v>
      </c>
      <c r="H3249" s="10" t="s">
        <v>1542</v>
      </c>
      <c r="I3249" s="23">
        <f>+I3243+I3248</f>
        <v>0</v>
      </c>
      <c r="J3249" s="23">
        <f>+J3243+J3248</f>
        <v>0</v>
      </c>
      <c r="K3249" s="13" t="s">
        <v>4984</v>
      </c>
      <c r="T3249" s="12" t="s">
        <v>3524</v>
      </c>
    </row>
    <row r="3250" spans="5:20" ht="12.95" customHeight="1" x14ac:dyDescent="0.2">
      <c r="E3250" s="5" t="s">
        <v>4960</v>
      </c>
      <c r="G3250" s="7" t="s">
        <v>1544</v>
      </c>
      <c r="H3250" s="8" t="s">
        <v>1545</v>
      </c>
      <c r="I3250" s="21"/>
      <c r="J3250" s="21"/>
      <c r="K3250" s="12" t="s">
        <v>4985</v>
      </c>
      <c r="T3250" s="12" t="s">
        <v>3525</v>
      </c>
    </row>
    <row r="3251" spans="5:20" ht="12.95" customHeight="1" x14ac:dyDescent="0.2">
      <c r="E3251" s="5" t="s">
        <v>4960</v>
      </c>
      <c r="G3251" s="5" t="s">
        <v>1547</v>
      </c>
      <c r="H3251" s="9" t="s">
        <v>1548</v>
      </c>
      <c r="I3251" s="22">
        <v>0</v>
      </c>
      <c r="J3251" s="22">
        <f>0</f>
        <v>0</v>
      </c>
      <c r="K3251" s="12" t="s">
        <v>4986</v>
      </c>
      <c r="T3251" s="12" t="s">
        <v>3526</v>
      </c>
    </row>
    <row r="3252" spans="5:20" ht="12.95" customHeight="1" x14ac:dyDescent="0.2">
      <c r="E3252" s="5" t="s">
        <v>4960</v>
      </c>
      <c r="G3252" s="5" t="s">
        <v>1550</v>
      </c>
      <c r="H3252" s="9" t="s">
        <v>1551</v>
      </c>
      <c r="I3252" s="22">
        <v>0</v>
      </c>
      <c r="J3252" s="22">
        <f>0</f>
        <v>0</v>
      </c>
      <c r="K3252" s="12" t="s">
        <v>4987</v>
      </c>
      <c r="T3252" s="12" t="s">
        <v>3527</v>
      </c>
    </row>
    <row r="3253" spans="5:20" ht="12.95" customHeight="1" x14ac:dyDescent="0.2">
      <c r="E3253" s="5" t="s">
        <v>4960</v>
      </c>
      <c r="G3253" s="5" t="s">
        <v>1553</v>
      </c>
      <c r="H3253" s="9" t="s">
        <v>1554</v>
      </c>
      <c r="I3253" s="22">
        <v>0</v>
      </c>
      <c r="J3253" s="22">
        <v>0</v>
      </c>
      <c r="K3253" s="12" t="s">
        <v>4988</v>
      </c>
      <c r="T3253" s="12" t="s">
        <v>3528</v>
      </c>
    </row>
    <row r="3254" spans="5:20" ht="12.95" customHeight="1" x14ac:dyDescent="0.2">
      <c r="E3254" s="5" t="s">
        <v>4960</v>
      </c>
      <c r="G3254" s="5" t="s">
        <v>1556</v>
      </c>
      <c r="H3254" s="9" t="s">
        <v>1557</v>
      </c>
      <c r="I3254" s="22">
        <v>0</v>
      </c>
      <c r="J3254" s="22">
        <v>0</v>
      </c>
      <c r="K3254" s="12" t="s">
        <v>4989</v>
      </c>
      <c r="T3254" s="12" t="s">
        <v>3529</v>
      </c>
    </row>
    <row r="3255" spans="5:20" ht="12.95" customHeight="1" x14ac:dyDescent="0.2">
      <c r="E3255" s="5" t="s">
        <v>4960</v>
      </c>
      <c r="G3255" s="5" t="s">
        <v>1559</v>
      </c>
      <c r="H3255" s="9" t="s">
        <v>1560</v>
      </c>
      <c r="I3255" s="22">
        <v>0</v>
      </c>
      <c r="J3255" s="22">
        <v>0</v>
      </c>
      <c r="K3255" s="12" t="s">
        <v>4990</v>
      </c>
      <c r="T3255" s="12" t="s">
        <v>3530</v>
      </c>
    </row>
    <row r="3256" spans="5:20" ht="12.95" customHeight="1" x14ac:dyDescent="0.2">
      <c r="E3256" s="5" t="s">
        <v>4960</v>
      </c>
      <c r="G3256" s="5" t="s">
        <v>1562</v>
      </c>
      <c r="H3256" s="9" t="s">
        <v>1563</v>
      </c>
      <c r="I3256" s="22">
        <v>0</v>
      </c>
      <c r="J3256" s="22">
        <v>0</v>
      </c>
      <c r="K3256" s="12" t="s">
        <v>4991</v>
      </c>
      <c r="T3256" s="12" t="s">
        <v>3531</v>
      </c>
    </row>
    <row r="3257" spans="5:20" ht="12.95" customHeight="1" x14ac:dyDescent="0.2">
      <c r="E3257" s="5" t="s">
        <v>4960</v>
      </c>
      <c r="G3257" s="5" t="s">
        <v>1565</v>
      </c>
      <c r="H3257" s="9" t="s">
        <v>1566</v>
      </c>
      <c r="I3257" s="22">
        <v>0</v>
      </c>
      <c r="J3257" s="22">
        <v>0</v>
      </c>
      <c r="K3257" s="12" t="s">
        <v>4992</v>
      </c>
      <c r="T3257" s="12" t="s">
        <v>3532</v>
      </c>
    </row>
    <row r="3258" spans="5:20" ht="12.95" customHeight="1" x14ac:dyDescent="0.2">
      <c r="E3258" s="5" t="s">
        <v>4960</v>
      </c>
      <c r="G3258" s="5" t="s">
        <v>1568</v>
      </c>
      <c r="H3258" s="9" t="s">
        <v>1569</v>
      </c>
      <c r="I3258" s="22">
        <v>0</v>
      </c>
      <c r="J3258" s="22">
        <v>0</v>
      </c>
      <c r="K3258" s="12" t="s">
        <v>4993</v>
      </c>
      <c r="T3258" s="12" t="s">
        <v>3533</v>
      </c>
    </row>
    <row r="3259" spans="5:20" ht="12.95" customHeight="1" x14ac:dyDescent="0.2">
      <c r="E3259" s="5" t="s">
        <v>4960</v>
      </c>
      <c r="G3259" s="5" t="s">
        <v>1571</v>
      </c>
      <c r="H3259" s="9" t="s">
        <v>1572</v>
      </c>
      <c r="I3259" s="22">
        <v>0</v>
      </c>
      <c r="J3259" s="22">
        <v>0</v>
      </c>
      <c r="K3259" s="12" t="s">
        <v>4994</v>
      </c>
      <c r="T3259" s="12" t="s">
        <v>3534</v>
      </c>
    </row>
    <row r="3260" spans="5:20" ht="12.95" customHeight="1" x14ac:dyDescent="0.2">
      <c r="E3260" s="5" t="s">
        <v>4960</v>
      </c>
      <c r="G3260" s="5" t="s">
        <v>1574</v>
      </c>
      <c r="H3260" s="9" t="s">
        <v>1575</v>
      </c>
      <c r="I3260" s="22">
        <v>0</v>
      </c>
      <c r="J3260" s="22">
        <v>0</v>
      </c>
      <c r="K3260" s="12" t="s">
        <v>4995</v>
      </c>
      <c r="T3260" s="12" t="s">
        <v>3535</v>
      </c>
    </row>
    <row r="3261" spans="5:20" ht="12.95" customHeight="1" x14ac:dyDescent="0.2">
      <c r="E3261" s="5" t="s">
        <v>4960</v>
      </c>
      <c r="G3261" s="5" t="s">
        <v>1577</v>
      </c>
      <c r="H3261" s="9" t="s">
        <v>1578</v>
      </c>
      <c r="I3261" s="22">
        <v>0</v>
      </c>
      <c r="J3261" s="22">
        <v>0</v>
      </c>
      <c r="K3261" s="12" t="s">
        <v>4996</v>
      </c>
      <c r="T3261" s="12" t="s">
        <v>3536</v>
      </c>
    </row>
    <row r="3262" spans="5:20" ht="12.95" customHeight="1" x14ac:dyDescent="0.2">
      <c r="E3262" s="5" t="s">
        <v>4960</v>
      </c>
      <c r="G3262" s="5" t="s">
        <v>1580</v>
      </c>
      <c r="H3262" s="9" t="s">
        <v>1581</v>
      </c>
      <c r="I3262" s="22">
        <v>0</v>
      </c>
      <c r="J3262" s="22">
        <v>0</v>
      </c>
      <c r="K3262" s="12" t="s">
        <v>4997</v>
      </c>
      <c r="T3262" s="12" t="s">
        <v>3537</v>
      </c>
    </row>
    <row r="3263" spans="5:20" ht="12.95" customHeight="1" x14ac:dyDescent="0.2">
      <c r="E3263" s="5" t="s">
        <v>4960</v>
      </c>
      <c r="G3263" s="5" t="s">
        <v>1583</v>
      </c>
      <c r="H3263" s="9" t="s">
        <v>1584</v>
      </c>
      <c r="I3263" s="22">
        <v>0</v>
      </c>
      <c r="J3263" s="22">
        <v>0</v>
      </c>
      <c r="K3263" s="12" t="s">
        <v>4998</v>
      </c>
      <c r="T3263" s="12" t="s">
        <v>3538</v>
      </c>
    </row>
    <row r="3264" spans="5:20" ht="12.95" customHeight="1" x14ac:dyDescent="0.2">
      <c r="E3264" s="5" t="s">
        <v>4960</v>
      </c>
      <c r="G3264" s="5" t="s">
        <v>1586</v>
      </c>
      <c r="H3264" s="9" t="s">
        <v>1587</v>
      </c>
      <c r="I3264" s="22">
        <v>0</v>
      </c>
      <c r="J3264" s="22">
        <v>0</v>
      </c>
      <c r="K3264" s="12" t="s">
        <v>4999</v>
      </c>
      <c r="T3264" s="12" t="s">
        <v>3539</v>
      </c>
    </row>
    <row r="3265" spans="5:20" ht="12.95" customHeight="1" x14ac:dyDescent="0.2">
      <c r="E3265" s="5" t="s">
        <v>4960</v>
      </c>
      <c r="G3265" s="5" t="s">
        <v>1589</v>
      </c>
      <c r="H3265" s="9" t="s">
        <v>1590</v>
      </c>
      <c r="I3265" s="22">
        <v>0</v>
      </c>
      <c r="J3265" s="22">
        <v>0</v>
      </c>
      <c r="K3265" s="12" t="s">
        <v>5000</v>
      </c>
      <c r="T3265" s="12" t="s">
        <v>3540</v>
      </c>
    </row>
    <row r="3266" spans="5:20" ht="12.95" customHeight="1" x14ac:dyDescent="0.2">
      <c r="E3266" s="5" t="s">
        <v>4960</v>
      </c>
      <c r="G3266" s="5" t="s">
        <v>1592</v>
      </c>
      <c r="H3266" s="9" t="s">
        <v>1593</v>
      </c>
      <c r="I3266" s="22">
        <v>0</v>
      </c>
      <c r="J3266" s="22">
        <v>0</v>
      </c>
      <c r="K3266" s="12" t="s">
        <v>5001</v>
      </c>
      <c r="T3266" s="12" t="s">
        <v>3541</v>
      </c>
    </row>
    <row r="3267" spans="5:20" ht="12.95" customHeight="1" x14ac:dyDescent="0.2">
      <c r="E3267" s="5" t="s">
        <v>4960</v>
      </c>
      <c r="G3267" s="5" t="s">
        <v>1595</v>
      </c>
      <c r="H3267" s="9" t="s">
        <v>1596</v>
      </c>
      <c r="I3267" s="22">
        <v>0</v>
      </c>
      <c r="J3267" s="22">
        <v>0</v>
      </c>
      <c r="K3267" s="12" t="s">
        <v>5002</v>
      </c>
      <c r="T3267" s="12" t="s">
        <v>3542</v>
      </c>
    </row>
    <row r="3268" spans="5:20" ht="12.95" customHeight="1" x14ac:dyDescent="0.2">
      <c r="E3268" s="5" t="s">
        <v>4960</v>
      </c>
      <c r="G3268" s="3" t="s">
        <v>1598</v>
      </c>
      <c r="H3268" s="10" t="s">
        <v>1599</v>
      </c>
      <c r="I3268" s="23">
        <f>SUM(I3251:I3267)</f>
        <v>0</v>
      </c>
      <c r="J3268" s="23">
        <f>SUM(J3251:J3267)</f>
        <v>0</v>
      </c>
      <c r="K3268" s="13" t="s">
        <v>5003</v>
      </c>
      <c r="T3268" s="12" t="s">
        <v>3543</v>
      </c>
    </row>
    <row r="3269" spans="5:20" ht="12.95" customHeight="1" x14ac:dyDescent="0.2">
      <c r="E3269" s="5" t="s">
        <v>4960</v>
      </c>
      <c r="G3269" s="7" t="s">
        <v>1601</v>
      </c>
      <c r="H3269" s="8" t="s">
        <v>1602</v>
      </c>
      <c r="I3269" s="21"/>
      <c r="J3269" s="21"/>
      <c r="K3269" s="12" t="s">
        <v>5004</v>
      </c>
      <c r="T3269" s="12" t="s">
        <v>3544</v>
      </c>
    </row>
    <row r="3270" spans="5:20" ht="12.95" customHeight="1" x14ac:dyDescent="0.2">
      <c r="E3270" s="5" t="s">
        <v>4960</v>
      </c>
      <c r="G3270" s="5" t="s">
        <v>1604</v>
      </c>
      <c r="H3270" s="9" t="s">
        <v>1605</v>
      </c>
      <c r="I3270" s="22">
        <v>0</v>
      </c>
      <c r="J3270" s="22">
        <v>0</v>
      </c>
      <c r="K3270" s="12" t="s">
        <v>5005</v>
      </c>
      <c r="T3270" s="12" t="s">
        <v>3545</v>
      </c>
    </row>
    <row r="3271" spans="5:20" ht="12.95" customHeight="1" x14ac:dyDescent="0.2">
      <c r="E3271" s="5" t="s">
        <v>4960</v>
      </c>
      <c r="G3271" s="5" t="s">
        <v>1607</v>
      </c>
      <c r="H3271" s="9" t="s">
        <v>1608</v>
      </c>
      <c r="I3271" s="22">
        <v>0</v>
      </c>
      <c r="J3271" s="22">
        <v>0</v>
      </c>
      <c r="K3271" s="12" t="s">
        <v>5006</v>
      </c>
      <c r="T3271" s="12" t="s">
        <v>3546</v>
      </c>
    </row>
    <row r="3272" spans="5:20" ht="12.95" customHeight="1" x14ac:dyDescent="0.2">
      <c r="E3272" s="5" t="s">
        <v>4960</v>
      </c>
      <c r="G3272" s="5" t="s">
        <v>1610</v>
      </c>
      <c r="H3272" s="9" t="s">
        <v>1611</v>
      </c>
      <c r="I3272" s="22">
        <v>0</v>
      </c>
      <c r="J3272" s="22">
        <v>0</v>
      </c>
      <c r="K3272" s="12" t="s">
        <v>5007</v>
      </c>
      <c r="T3272" s="12" t="s">
        <v>3547</v>
      </c>
    </row>
    <row r="3273" spans="5:20" ht="12.95" customHeight="1" x14ac:dyDescent="0.2">
      <c r="E3273" s="5" t="s">
        <v>4960</v>
      </c>
      <c r="G3273" s="3" t="s">
        <v>1613</v>
      </c>
      <c r="H3273" s="10" t="s">
        <v>1614</v>
      </c>
      <c r="I3273" s="23">
        <f>SUM(I3270:I3272)</f>
        <v>0</v>
      </c>
      <c r="J3273" s="23">
        <f>SUM(J3270:J3272)</f>
        <v>0</v>
      </c>
      <c r="K3273" s="13" t="s">
        <v>5008</v>
      </c>
      <c r="T3273" s="12" t="s">
        <v>3548</v>
      </c>
    </row>
    <row r="3274" spans="5:20" ht="12.95" customHeight="1" x14ac:dyDescent="0.2">
      <c r="E3274" s="5" t="s">
        <v>4960</v>
      </c>
      <c r="G3274" s="3" t="s">
        <v>1616</v>
      </c>
      <c r="H3274" s="10" t="s">
        <v>1617</v>
      </c>
      <c r="I3274" s="23">
        <f>+I3268+I3273</f>
        <v>0</v>
      </c>
      <c r="J3274" s="23">
        <f>+J3268+J3273</f>
        <v>0</v>
      </c>
      <c r="K3274" s="13" t="s">
        <v>5009</v>
      </c>
      <c r="T3274" s="12" t="s">
        <v>3549</v>
      </c>
    </row>
    <row r="3275" spans="5:20" ht="12.95" customHeight="1" x14ac:dyDescent="0.2">
      <c r="E3275" s="5" t="s">
        <v>4960</v>
      </c>
      <c r="G3275" s="7" t="s">
        <v>1619</v>
      </c>
      <c r="H3275" s="8" t="s">
        <v>1620</v>
      </c>
      <c r="I3275" s="21"/>
      <c r="J3275" s="21"/>
      <c r="K3275" s="12" t="s">
        <v>5010</v>
      </c>
      <c r="T3275" s="12" t="s">
        <v>3550</v>
      </c>
    </row>
    <row r="3276" spans="5:20" ht="12.95" customHeight="1" x14ac:dyDescent="0.2">
      <c r="E3276" s="5" t="s">
        <v>4960</v>
      </c>
      <c r="G3276" s="3" t="s">
        <v>1622</v>
      </c>
      <c r="H3276" s="10" t="s">
        <v>1623</v>
      </c>
      <c r="I3276" s="23">
        <f>+I3249-(I3274*$I$1)</f>
        <v>0</v>
      </c>
      <c r="J3276" s="23">
        <f>+J3249-(J3274*$I$1)</f>
        <v>0</v>
      </c>
      <c r="K3276" s="13" t="s">
        <v>5011</v>
      </c>
      <c r="T3276" s="12" t="s">
        <v>3551</v>
      </c>
    </row>
    <row r="3277" spans="5:20" ht="12.95" customHeight="1" x14ac:dyDescent="0.2">
      <c r="E3277" s="5" t="s">
        <v>4960</v>
      </c>
      <c r="G3277" s="5" t="s">
        <v>1625</v>
      </c>
      <c r="H3277" s="9" t="s">
        <v>1626</v>
      </c>
      <c r="I3277" s="22">
        <v>0</v>
      </c>
      <c r="J3277" s="22">
        <v>0</v>
      </c>
      <c r="K3277" s="12" t="s">
        <v>5012</v>
      </c>
      <c r="T3277" s="12" t="s">
        <v>3552</v>
      </c>
    </row>
    <row r="3278" spans="5:20" ht="12.95" customHeight="1" x14ac:dyDescent="0.2">
      <c r="E3278" s="5" t="s">
        <v>4960</v>
      </c>
      <c r="G3278" s="3" t="s">
        <v>1628</v>
      </c>
      <c r="H3278" s="10" t="s">
        <v>1629</v>
      </c>
      <c r="I3278" s="23">
        <f>+I3276-(I3277*$I$1)</f>
        <v>0</v>
      </c>
      <c r="J3278" s="23">
        <f>+J3276-(J3277*$I$1)</f>
        <v>0</v>
      </c>
      <c r="K3278" s="13" t="s">
        <v>5013</v>
      </c>
      <c r="T3278" s="12" t="s">
        <v>3553</v>
      </c>
    </row>
    <row r="3279" spans="5:20" ht="12.95" customHeight="1" x14ac:dyDescent="0.2">
      <c r="E3279" s="5" t="s">
        <v>4960</v>
      </c>
      <c r="G3279" s="5" t="s">
        <v>1631</v>
      </c>
      <c r="H3279" s="9" t="s">
        <v>1632</v>
      </c>
      <c r="I3279" s="22">
        <v>0</v>
      </c>
      <c r="J3279" s="22">
        <v>0</v>
      </c>
      <c r="K3279" s="12" t="s">
        <v>5014</v>
      </c>
      <c r="T3279" s="12" t="s">
        <v>3554</v>
      </c>
    </row>
    <row r="3280" spans="5:20" ht="12.95" customHeight="1" x14ac:dyDescent="0.2">
      <c r="E3280" s="5" t="s">
        <v>4960</v>
      </c>
      <c r="G3280" s="5" t="s">
        <v>1634</v>
      </c>
      <c r="H3280" s="9" t="s">
        <v>1635</v>
      </c>
      <c r="I3280" s="22">
        <v>0</v>
      </c>
      <c r="J3280" s="22">
        <v>0</v>
      </c>
      <c r="K3280" s="12" t="s">
        <v>5015</v>
      </c>
      <c r="T3280" s="12" t="s">
        <v>3555</v>
      </c>
    </row>
    <row r="3281" spans="4:20" ht="12.95" customHeight="1" x14ac:dyDescent="0.2">
      <c r="E3281" s="5" t="s">
        <v>4960</v>
      </c>
      <c r="G3281" s="3" t="s">
        <v>1637</v>
      </c>
      <c r="H3281" s="10" t="s">
        <v>1638</v>
      </c>
      <c r="I3281" s="23">
        <f>SUM(I3278:I3280)</f>
        <v>0</v>
      </c>
      <c r="J3281" s="23">
        <f>SUM(J3278:J3280)</f>
        <v>0</v>
      </c>
      <c r="K3281" s="13" t="s">
        <v>5016</v>
      </c>
      <c r="T3281" s="12" t="s">
        <v>3556</v>
      </c>
    </row>
    <row r="3282" spans="4:20" ht="12.95" customHeight="1" x14ac:dyDescent="0.2">
      <c r="E3282" s="5" t="s">
        <v>4960</v>
      </c>
      <c r="G3282" s="7" t="s">
        <v>1640</v>
      </c>
      <c r="H3282" s="8" t="s">
        <v>1641</v>
      </c>
      <c r="I3282" s="21"/>
      <c r="J3282" s="21"/>
      <c r="K3282" s="12" t="s">
        <v>5017</v>
      </c>
      <c r="T3282" s="12" t="s">
        <v>3557</v>
      </c>
    </row>
    <row r="3283" spans="4:20" ht="12.95" customHeight="1" x14ac:dyDescent="0.2">
      <c r="E3283" s="5" t="s">
        <v>4960</v>
      </c>
      <c r="G3283" s="5" t="s">
        <v>1643</v>
      </c>
      <c r="H3283" s="9" t="s">
        <v>1644</v>
      </c>
      <c r="I3283" s="22">
        <v>0</v>
      </c>
      <c r="J3283" s="22">
        <v>0</v>
      </c>
      <c r="K3283" s="12" t="s">
        <v>5018</v>
      </c>
      <c r="T3283" s="12" t="s">
        <v>3558</v>
      </c>
    </row>
    <row r="3284" spans="4:20" ht="12.95" customHeight="1" x14ac:dyDescent="0.2">
      <c r="E3284" s="5" t="s">
        <v>4960</v>
      </c>
      <c r="G3284" s="5" t="s">
        <v>1646</v>
      </c>
      <c r="H3284" s="9" t="s">
        <v>1647</v>
      </c>
      <c r="I3284" s="22">
        <v>0</v>
      </c>
      <c r="J3284" s="22">
        <v>0</v>
      </c>
      <c r="K3284" s="12" t="s">
        <v>5019</v>
      </c>
      <c r="T3284" s="12" t="s">
        <v>3559</v>
      </c>
    </row>
    <row r="3285" spans="4:20" ht="12.95" customHeight="1" x14ac:dyDescent="0.2">
      <c r="E3285" s="5" t="s">
        <v>4960</v>
      </c>
      <c r="G3285" s="5" t="s">
        <v>1649</v>
      </c>
      <c r="H3285" s="9" t="s">
        <v>1650</v>
      </c>
      <c r="I3285" s="22">
        <v>0</v>
      </c>
      <c r="J3285" s="22">
        <v>0</v>
      </c>
      <c r="K3285" s="12" t="s">
        <v>5020</v>
      </c>
      <c r="T3285" s="12" t="s">
        <v>3560</v>
      </c>
    </row>
    <row r="3286" spans="4:20" ht="12.95" customHeight="1" x14ac:dyDescent="0.2">
      <c r="E3286" s="5" t="s">
        <v>4960</v>
      </c>
      <c r="G3286" s="5" t="s">
        <v>1652</v>
      </c>
      <c r="H3286" s="9" t="s">
        <v>1653</v>
      </c>
      <c r="I3286" s="22">
        <v>0</v>
      </c>
      <c r="J3286" s="22">
        <v>0</v>
      </c>
      <c r="K3286" s="12" t="s">
        <v>5021</v>
      </c>
      <c r="T3286" s="12" t="s">
        <v>3561</v>
      </c>
    </row>
    <row r="3287" spans="4:20" ht="12.95" customHeight="1" x14ac:dyDescent="0.2">
      <c r="E3287" s="5" t="s">
        <v>4960</v>
      </c>
      <c r="G3287" s="5" t="s">
        <v>1655</v>
      </c>
      <c r="H3287" s="9" t="s">
        <v>1656</v>
      </c>
      <c r="I3287" s="22">
        <v>0</v>
      </c>
      <c r="J3287" s="22">
        <v>0</v>
      </c>
      <c r="K3287" s="12" t="s">
        <v>5022</v>
      </c>
      <c r="T3287" s="12" t="s">
        <v>3562</v>
      </c>
    </row>
    <row r="3288" spans="4:20" ht="12.95" customHeight="1" x14ac:dyDescent="0.2">
      <c r="E3288" s="5" t="s">
        <v>4960</v>
      </c>
      <c r="G3288" s="5" t="s">
        <v>1658</v>
      </c>
      <c r="H3288" s="9" t="s">
        <v>1659</v>
      </c>
      <c r="I3288" s="22">
        <v>0</v>
      </c>
      <c r="J3288" s="22">
        <v>0</v>
      </c>
      <c r="K3288" s="12" t="s">
        <v>5023</v>
      </c>
      <c r="T3288" s="12" t="s">
        <v>3563</v>
      </c>
    </row>
    <row r="3289" spans="4:20" ht="12.95" customHeight="1" x14ac:dyDescent="0.2">
      <c r="E3289" s="5" t="s">
        <v>4960</v>
      </c>
      <c r="G3289" s="5" t="s">
        <v>1661</v>
      </c>
      <c r="H3289" s="9" t="s">
        <v>1662</v>
      </c>
      <c r="I3289" s="22">
        <v>0</v>
      </c>
      <c r="J3289" s="22">
        <v>0</v>
      </c>
      <c r="K3289" s="12" t="s">
        <v>5024</v>
      </c>
      <c r="T3289" s="12" t="s">
        <v>3564</v>
      </c>
    </row>
    <row r="3290" spans="4:20" ht="12.95" customHeight="1" x14ac:dyDescent="0.2">
      <c r="E3290" s="5" t="s">
        <v>4960</v>
      </c>
      <c r="G3290" s="5" t="s">
        <v>1664</v>
      </c>
      <c r="H3290" s="9" t="s">
        <v>1665</v>
      </c>
      <c r="I3290" s="22">
        <v>0</v>
      </c>
      <c r="J3290" s="22">
        <v>0</v>
      </c>
      <c r="K3290" s="12" t="s">
        <v>5025</v>
      </c>
      <c r="T3290" s="12" t="s">
        <v>3565</v>
      </c>
    </row>
    <row r="3291" spans="4:20" ht="12.95" customHeight="1" x14ac:dyDescent="0.2">
      <c r="E3291" s="5" t="s">
        <v>4960</v>
      </c>
      <c r="G3291" s="5" t="s">
        <v>1667</v>
      </c>
      <c r="H3291" s="9" t="s">
        <v>1668</v>
      </c>
      <c r="I3291" s="22">
        <v>0</v>
      </c>
      <c r="J3291" s="22">
        <v>0</v>
      </c>
      <c r="K3291" s="12" t="s">
        <v>5026</v>
      </c>
      <c r="T3291" s="12" t="s">
        <v>3566</v>
      </c>
    </row>
    <row r="3292" spans="4:20" ht="12.95" customHeight="1" x14ac:dyDescent="0.2">
      <c r="E3292" s="5" t="s">
        <v>4960</v>
      </c>
      <c r="G3292" s="3" t="s">
        <v>1670</v>
      </c>
      <c r="H3292" s="10" t="s">
        <v>1671</v>
      </c>
      <c r="I3292" s="23">
        <f>+I3281+SUM(I3283:I3291)</f>
        <v>0</v>
      </c>
      <c r="J3292" s="23">
        <f>+J3281+SUM(J3283:J3291)</f>
        <v>0</v>
      </c>
      <c r="K3292" s="13" t="s">
        <v>5027</v>
      </c>
      <c r="T3292" s="12" t="s">
        <v>3567</v>
      </c>
    </row>
    <row r="3293" spans="4:20" ht="12.95" customHeight="1" x14ac:dyDescent="0.2">
      <c r="D3293" s="5" t="s">
        <v>5028</v>
      </c>
      <c r="E3293" s="5" t="s">
        <v>5029</v>
      </c>
      <c r="F3293" s="18" t="s">
        <v>5660</v>
      </c>
      <c r="G3293" s="7" t="s">
        <v>4652</v>
      </c>
      <c r="H3293" s="8" t="s">
        <v>4653</v>
      </c>
      <c r="I3293" s="21"/>
      <c r="J3293" s="21"/>
      <c r="K3293" s="12" t="s">
        <v>5030</v>
      </c>
      <c r="T3293" s="12" t="s">
        <v>3501</v>
      </c>
    </row>
    <row r="3294" spans="4:20" ht="12.95" customHeight="1" x14ac:dyDescent="0.2">
      <c r="E3294" s="5" t="s">
        <v>5029</v>
      </c>
      <c r="G3294" s="5" t="s">
        <v>4655</v>
      </c>
      <c r="H3294" s="9" t="s">
        <v>4656</v>
      </c>
      <c r="I3294" s="22">
        <v>0</v>
      </c>
      <c r="J3294" s="22">
        <v>0</v>
      </c>
      <c r="K3294" s="12" t="s">
        <v>5031</v>
      </c>
      <c r="T3294" s="12" t="s">
        <v>3502</v>
      </c>
    </row>
    <row r="3295" spans="4:20" ht="12.95" customHeight="1" x14ac:dyDescent="0.2">
      <c r="E3295" s="5" t="s">
        <v>5029</v>
      </c>
      <c r="G3295" s="5" t="s">
        <v>4658</v>
      </c>
      <c r="H3295" s="9" t="s">
        <v>4659</v>
      </c>
      <c r="I3295" s="22">
        <v>0</v>
      </c>
      <c r="J3295" s="22">
        <v>0</v>
      </c>
      <c r="K3295" s="12" t="s">
        <v>5032</v>
      </c>
      <c r="T3295" s="12" t="s">
        <v>3503</v>
      </c>
    </row>
    <row r="3296" spans="4:20" ht="12.95" customHeight="1" x14ac:dyDescent="0.2">
      <c r="E3296" s="5" t="s">
        <v>5029</v>
      </c>
      <c r="G3296" s="5" t="s">
        <v>4661</v>
      </c>
      <c r="H3296" s="9" t="s">
        <v>4662</v>
      </c>
      <c r="I3296" s="22">
        <v>0</v>
      </c>
      <c r="J3296" s="22">
        <f>3235979+188769+4697</f>
        <v>3429445</v>
      </c>
      <c r="K3296" s="12" t="s">
        <v>5033</v>
      </c>
      <c r="T3296" s="12" t="s">
        <v>3504</v>
      </c>
    </row>
    <row r="3297" spans="5:20" ht="12.95" customHeight="1" x14ac:dyDescent="0.2">
      <c r="E3297" s="5" t="s">
        <v>5029</v>
      </c>
      <c r="G3297" s="5" t="s">
        <v>4664</v>
      </c>
      <c r="H3297" s="9" t="s">
        <v>4665</v>
      </c>
      <c r="I3297" s="22">
        <v>0</v>
      </c>
      <c r="J3297" s="22">
        <v>0</v>
      </c>
      <c r="K3297" s="12" t="s">
        <v>5034</v>
      </c>
      <c r="T3297" s="12" t="s">
        <v>3505</v>
      </c>
    </row>
    <row r="3298" spans="5:20" ht="12.95" customHeight="1" x14ac:dyDescent="0.2">
      <c r="E3298" s="5" t="s">
        <v>5029</v>
      </c>
      <c r="G3298" s="5" t="s">
        <v>4667</v>
      </c>
      <c r="H3298" s="9" t="s">
        <v>4668</v>
      </c>
      <c r="I3298" s="22">
        <v>0</v>
      </c>
      <c r="J3298" s="22">
        <v>0</v>
      </c>
      <c r="K3298" s="12" t="s">
        <v>5035</v>
      </c>
      <c r="T3298" s="12" t="s">
        <v>3506</v>
      </c>
    </row>
    <row r="3299" spans="5:20" ht="12.95" customHeight="1" x14ac:dyDescent="0.2">
      <c r="E3299" s="5" t="s">
        <v>5029</v>
      </c>
      <c r="G3299" s="5" t="s">
        <v>4670</v>
      </c>
      <c r="H3299" s="9" t="s">
        <v>4671</v>
      </c>
      <c r="I3299" s="22">
        <v>0</v>
      </c>
      <c r="J3299" s="22">
        <v>0</v>
      </c>
      <c r="K3299" s="12" t="s">
        <v>5036</v>
      </c>
      <c r="T3299" s="12" t="s">
        <v>3507</v>
      </c>
    </row>
    <row r="3300" spans="5:20" ht="12.95" customHeight="1" x14ac:dyDescent="0.2">
      <c r="E3300" s="5" t="s">
        <v>5029</v>
      </c>
      <c r="G3300" s="5" t="s">
        <v>4673</v>
      </c>
      <c r="H3300" s="9" t="s">
        <v>4674</v>
      </c>
      <c r="I3300" s="22">
        <v>0</v>
      </c>
      <c r="J3300" s="22">
        <v>0</v>
      </c>
      <c r="K3300" s="12" t="s">
        <v>5037</v>
      </c>
      <c r="T3300" s="12" t="s">
        <v>3508</v>
      </c>
    </row>
    <row r="3301" spans="5:20" ht="12.95" customHeight="1" x14ac:dyDescent="0.2">
      <c r="E3301" s="5" t="s">
        <v>5029</v>
      </c>
      <c r="G3301" s="5" t="s">
        <v>4676</v>
      </c>
      <c r="H3301" s="9" t="s">
        <v>4677</v>
      </c>
      <c r="I3301" s="22">
        <v>0</v>
      </c>
      <c r="J3301" s="22">
        <v>0</v>
      </c>
      <c r="K3301" s="12" t="s">
        <v>5038</v>
      </c>
      <c r="T3301" s="12" t="s">
        <v>3509</v>
      </c>
    </row>
    <row r="3302" spans="5:20" ht="12.95" customHeight="1" x14ac:dyDescent="0.2">
      <c r="E3302" s="5" t="s">
        <v>5029</v>
      </c>
      <c r="G3302" s="5" t="s">
        <v>4679</v>
      </c>
      <c r="H3302" s="9" t="s">
        <v>4680</v>
      </c>
      <c r="I3302" s="22">
        <v>0</v>
      </c>
      <c r="J3302" s="22">
        <v>0</v>
      </c>
      <c r="K3302" s="12" t="s">
        <v>5039</v>
      </c>
      <c r="T3302" s="12" t="s">
        <v>3510</v>
      </c>
    </row>
    <row r="3303" spans="5:20" ht="12.95" customHeight="1" x14ac:dyDescent="0.2">
      <c r="E3303" s="5" t="s">
        <v>5029</v>
      </c>
      <c r="G3303" s="5" t="s">
        <v>4682</v>
      </c>
      <c r="H3303" s="9" t="s">
        <v>4683</v>
      </c>
      <c r="I3303" s="22">
        <v>0</v>
      </c>
      <c r="J3303" s="22">
        <v>0</v>
      </c>
      <c r="K3303" s="12" t="s">
        <v>5040</v>
      </c>
      <c r="T3303" s="12" t="s">
        <v>3511</v>
      </c>
    </row>
    <row r="3304" spans="5:20" ht="12.95" customHeight="1" x14ac:dyDescent="0.2">
      <c r="E3304" s="5" t="s">
        <v>5029</v>
      </c>
      <c r="G3304" s="5" t="s">
        <v>4685</v>
      </c>
      <c r="H3304" s="9" t="s">
        <v>4686</v>
      </c>
      <c r="I3304" s="22">
        <v>0</v>
      </c>
      <c r="J3304" s="22">
        <v>0</v>
      </c>
      <c r="K3304" s="12" t="s">
        <v>5041</v>
      </c>
      <c r="T3304" s="12" t="s">
        <v>3512</v>
      </c>
    </row>
    <row r="3305" spans="5:20" ht="12.95" customHeight="1" x14ac:dyDescent="0.2">
      <c r="E3305" s="5" t="s">
        <v>5029</v>
      </c>
      <c r="G3305" s="5" t="s">
        <v>4688</v>
      </c>
      <c r="H3305" s="9" t="s">
        <v>4689</v>
      </c>
      <c r="I3305" s="22">
        <v>0</v>
      </c>
      <c r="J3305" s="22">
        <v>0</v>
      </c>
      <c r="K3305" s="12" t="s">
        <v>5042</v>
      </c>
      <c r="T3305" s="12" t="s">
        <v>3513</v>
      </c>
    </row>
    <row r="3306" spans="5:20" ht="12.95" customHeight="1" x14ac:dyDescent="0.2">
      <c r="E3306" s="5" t="s">
        <v>5029</v>
      </c>
      <c r="G3306" s="5" t="s">
        <v>4691</v>
      </c>
      <c r="H3306" s="9" t="s">
        <v>4692</v>
      </c>
      <c r="I3306" s="22">
        <v>0</v>
      </c>
      <c r="J3306" s="22">
        <f>17514+2686</f>
        <v>20200</v>
      </c>
      <c r="K3306" s="12" t="s">
        <v>5043</v>
      </c>
      <c r="T3306" s="12" t="s">
        <v>3514</v>
      </c>
    </row>
    <row r="3307" spans="5:20" ht="12.95" customHeight="1" x14ac:dyDescent="0.2">
      <c r="E3307" s="5" t="s">
        <v>5029</v>
      </c>
      <c r="G3307" s="5" t="s">
        <v>4694</v>
      </c>
      <c r="H3307" s="9" t="s">
        <v>4695</v>
      </c>
      <c r="I3307" s="22">
        <v>0</v>
      </c>
      <c r="J3307" s="22">
        <v>0</v>
      </c>
      <c r="K3307" s="12" t="s">
        <v>5044</v>
      </c>
      <c r="T3307" s="12" t="s">
        <v>3515</v>
      </c>
    </row>
    <row r="3308" spans="5:20" ht="12.95" customHeight="1" x14ac:dyDescent="0.2">
      <c r="E3308" s="5" t="s">
        <v>5029</v>
      </c>
      <c r="G3308" s="3" t="s">
        <v>4697</v>
      </c>
      <c r="H3308" s="10" t="s">
        <v>4698</v>
      </c>
      <c r="I3308" s="23">
        <f>SUM(I3294:I3307)</f>
        <v>0</v>
      </c>
      <c r="J3308" s="23">
        <f>SUM(J3294:J3307)</f>
        <v>3449645</v>
      </c>
      <c r="K3308" s="13" t="s">
        <v>5045</v>
      </c>
      <c r="T3308" s="12" t="s">
        <v>3516</v>
      </c>
    </row>
    <row r="3309" spans="5:20" ht="12.95" customHeight="1" x14ac:dyDescent="0.2">
      <c r="E3309" s="5" t="s">
        <v>5029</v>
      </c>
      <c r="G3309" s="5" t="s">
        <v>4700</v>
      </c>
      <c r="H3309" s="9" t="s">
        <v>4701</v>
      </c>
      <c r="I3309" s="22">
        <v>0</v>
      </c>
      <c r="J3309" s="22">
        <v>0</v>
      </c>
      <c r="K3309" s="12" t="s">
        <v>5046</v>
      </c>
      <c r="T3309" s="12" t="s">
        <v>3517</v>
      </c>
    </row>
    <row r="3310" spans="5:20" ht="12.95" customHeight="1" x14ac:dyDescent="0.2">
      <c r="E3310" s="5" t="s">
        <v>5029</v>
      </c>
      <c r="G3310" s="3" t="s">
        <v>4703</v>
      </c>
      <c r="H3310" s="10" t="s">
        <v>4704</v>
      </c>
      <c r="I3310" s="23">
        <f>+I3308-(I3309*$I$1)</f>
        <v>0</v>
      </c>
      <c r="J3310" s="23">
        <f>+J3308-(J3309*$I$1)</f>
        <v>3449645</v>
      </c>
      <c r="K3310" s="13" t="s">
        <v>5047</v>
      </c>
      <c r="T3310" s="12" t="s">
        <v>3518</v>
      </c>
    </row>
    <row r="3311" spans="5:20" ht="12.95" customHeight="1" x14ac:dyDescent="0.2">
      <c r="E3311" s="5" t="s">
        <v>5029</v>
      </c>
      <c r="G3311" s="7" t="s">
        <v>4706</v>
      </c>
      <c r="H3311" s="8" t="s">
        <v>4707</v>
      </c>
      <c r="I3311" s="21"/>
      <c r="J3311" s="21"/>
      <c r="K3311" s="12" t="s">
        <v>5048</v>
      </c>
      <c r="T3311" s="12" t="s">
        <v>3519</v>
      </c>
    </row>
    <row r="3312" spans="5:20" ht="12.95" customHeight="1" x14ac:dyDescent="0.2">
      <c r="E3312" s="5" t="s">
        <v>5029</v>
      </c>
      <c r="G3312" s="5" t="s">
        <v>4709</v>
      </c>
      <c r="H3312" s="9" t="s">
        <v>4710</v>
      </c>
      <c r="I3312" s="22">
        <v>0</v>
      </c>
      <c r="J3312" s="22">
        <v>0</v>
      </c>
      <c r="K3312" s="12" t="s">
        <v>5049</v>
      </c>
      <c r="T3312" s="12" t="s">
        <v>3520</v>
      </c>
    </row>
    <row r="3313" spans="5:20" ht="12.95" customHeight="1" x14ac:dyDescent="0.2">
      <c r="E3313" s="5" t="s">
        <v>5029</v>
      </c>
      <c r="G3313" s="5" t="s">
        <v>4712</v>
      </c>
      <c r="H3313" s="9" t="s">
        <v>1533</v>
      </c>
      <c r="I3313" s="22">
        <v>0</v>
      </c>
      <c r="J3313" s="22">
        <v>0</v>
      </c>
      <c r="K3313" s="12" t="s">
        <v>5050</v>
      </c>
      <c r="T3313" s="12" t="s">
        <v>3521</v>
      </c>
    </row>
    <row r="3314" spans="5:20" ht="12.95" customHeight="1" x14ac:dyDescent="0.2">
      <c r="E3314" s="5" t="s">
        <v>5029</v>
      </c>
      <c r="G3314" s="5" t="s">
        <v>1535</v>
      </c>
      <c r="H3314" s="9" t="s">
        <v>1536</v>
      </c>
      <c r="I3314" s="22">
        <v>0</v>
      </c>
      <c r="J3314" s="22">
        <v>0</v>
      </c>
      <c r="K3314" s="12" t="s">
        <v>5051</v>
      </c>
      <c r="T3314" s="12" t="s">
        <v>3522</v>
      </c>
    </row>
    <row r="3315" spans="5:20" ht="12.95" customHeight="1" x14ac:dyDescent="0.2">
      <c r="E3315" s="5" t="s">
        <v>5029</v>
      </c>
      <c r="G3315" s="3" t="s">
        <v>1538</v>
      </c>
      <c r="H3315" s="10" t="s">
        <v>1539</v>
      </c>
      <c r="I3315" s="23">
        <f>SUM(I3312:I3314)</f>
        <v>0</v>
      </c>
      <c r="J3315" s="23">
        <f>SUM(J3312:J3314)</f>
        <v>0</v>
      </c>
      <c r="K3315" s="13" t="s">
        <v>5052</v>
      </c>
      <c r="T3315" s="12" t="s">
        <v>3523</v>
      </c>
    </row>
    <row r="3316" spans="5:20" ht="12.95" customHeight="1" x14ac:dyDescent="0.2">
      <c r="E3316" s="5" t="s">
        <v>5029</v>
      </c>
      <c r="G3316" s="3" t="s">
        <v>1541</v>
      </c>
      <c r="H3316" s="10" t="s">
        <v>1542</v>
      </c>
      <c r="I3316" s="23">
        <f>+I3310+I3315</f>
        <v>0</v>
      </c>
      <c r="J3316" s="23">
        <f>+J3310+J3315</f>
        <v>3449645</v>
      </c>
      <c r="K3316" s="13" t="s">
        <v>5053</v>
      </c>
      <c r="T3316" s="12" t="s">
        <v>3524</v>
      </c>
    </row>
    <row r="3317" spans="5:20" ht="12.95" customHeight="1" x14ac:dyDescent="0.2">
      <c r="E3317" s="5" t="s">
        <v>5029</v>
      </c>
      <c r="G3317" s="7" t="s">
        <v>1544</v>
      </c>
      <c r="H3317" s="8" t="s">
        <v>1545</v>
      </c>
      <c r="I3317" s="21"/>
      <c r="J3317" s="21"/>
      <c r="K3317" s="12" t="s">
        <v>5054</v>
      </c>
      <c r="T3317" s="12" t="s">
        <v>3525</v>
      </c>
    </row>
    <row r="3318" spans="5:20" ht="12.95" customHeight="1" x14ac:dyDescent="0.2">
      <c r="E3318" s="5" t="s">
        <v>5029</v>
      </c>
      <c r="G3318" s="5" t="s">
        <v>1547</v>
      </c>
      <c r="H3318" s="9" t="s">
        <v>1548</v>
      </c>
      <c r="I3318" s="22">
        <v>0</v>
      </c>
      <c r="J3318" s="22">
        <v>662190</v>
      </c>
      <c r="K3318" s="12" t="s">
        <v>5055</v>
      </c>
      <c r="T3318" s="12" t="s">
        <v>3526</v>
      </c>
    </row>
    <row r="3319" spans="5:20" ht="12.95" customHeight="1" x14ac:dyDescent="0.2">
      <c r="E3319" s="5" t="s">
        <v>5029</v>
      </c>
      <c r="G3319" s="5" t="s">
        <v>1550</v>
      </c>
      <c r="H3319" s="9" t="s">
        <v>1551</v>
      </c>
      <c r="I3319" s="22">
        <v>0</v>
      </c>
      <c r="J3319" s="22">
        <f>209548+218936</f>
        <v>428484</v>
      </c>
      <c r="K3319" s="12" t="s">
        <v>5056</v>
      </c>
      <c r="T3319" s="12" t="s">
        <v>3527</v>
      </c>
    </row>
    <row r="3320" spans="5:20" ht="12.95" customHeight="1" x14ac:dyDescent="0.2">
      <c r="E3320" s="5" t="s">
        <v>5029</v>
      </c>
      <c r="G3320" s="5" t="s">
        <v>1553</v>
      </c>
      <c r="H3320" s="9" t="s">
        <v>1554</v>
      </c>
      <c r="I3320" s="22">
        <v>0</v>
      </c>
      <c r="J3320" s="22">
        <v>0</v>
      </c>
      <c r="K3320" s="12" t="s">
        <v>5057</v>
      </c>
      <c r="T3320" s="12" t="s">
        <v>3528</v>
      </c>
    </row>
    <row r="3321" spans="5:20" ht="12.95" customHeight="1" x14ac:dyDescent="0.2">
      <c r="E3321" s="5" t="s">
        <v>5029</v>
      </c>
      <c r="G3321" s="5" t="s">
        <v>1556</v>
      </c>
      <c r="H3321" s="9" t="s">
        <v>1557</v>
      </c>
      <c r="I3321" s="22">
        <v>0</v>
      </c>
      <c r="J3321" s="22">
        <v>0</v>
      </c>
      <c r="K3321" s="12" t="s">
        <v>5058</v>
      </c>
      <c r="T3321" s="12" t="s">
        <v>3529</v>
      </c>
    </row>
    <row r="3322" spans="5:20" ht="12.95" customHeight="1" x14ac:dyDescent="0.2">
      <c r="E3322" s="5" t="s">
        <v>5029</v>
      </c>
      <c r="G3322" s="5" t="s">
        <v>1559</v>
      </c>
      <c r="H3322" s="9" t="s">
        <v>1560</v>
      </c>
      <c r="I3322" s="22">
        <v>0</v>
      </c>
      <c r="J3322" s="22">
        <v>0</v>
      </c>
      <c r="K3322" s="12" t="s">
        <v>5059</v>
      </c>
      <c r="T3322" s="12" t="s">
        <v>3530</v>
      </c>
    </row>
    <row r="3323" spans="5:20" ht="12.95" customHeight="1" x14ac:dyDescent="0.2">
      <c r="E3323" s="5" t="s">
        <v>5029</v>
      </c>
      <c r="G3323" s="5" t="s">
        <v>1562</v>
      </c>
      <c r="H3323" s="9" t="s">
        <v>1563</v>
      </c>
      <c r="I3323" s="22">
        <v>0</v>
      </c>
      <c r="J3323" s="22">
        <v>0</v>
      </c>
      <c r="K3323" s="12" t="s">
        <v>5060</v>
      </c>
      <c r="T3323" s="12" t="s">
        <v>3531</v>
      </c>
    </row>
    <row r="3324" spans="5:20" ht="12.95" customHeight="1" x14ac:dyDescent="0.2">
      <c r="E3324" s="5" t="s">
        <v>5029</v>
      </c>
      <c r="G3324" s="5" t="s">
        <v>1565</v>
      </c>
      <c r="H3324" s="9" t="s">
        <v>1566</v>
      </c>
      <c r="I3324" s="22">
        <v>0</v>
      </c>
      <c r="J3324" s="22">
        <v>0</v>
      </c>
      <c r="K3324" s="12" t="s">
        <v>5061</v>
      </c>
      <c r="T3324" s="12" t="s">
        <v>3532</v>
      </c>
    </row>
    <row r="3325" spans="5:20" ht="12.95" customHeight="1" x14ac:dyDescent="0.2">
      <c r="E3325" s="5" t="s">
        <v>5029</v>
      </c>
      <c r="G3325" s="5" t="s">
        <v>1568</v>
      </c>
      <c r="H3325" s="9" t="s">
        <v>1569</v>
      </c>
      <c r="I3325" s="22">
        <v>0</v>
      </c>
      <c r="J3325" s="22">
        <v>0</v>
      </c>
      <c r="K3325" s="12" t="s">
        <v>5062</v>
      </c>
      <c r="T3325" s="12" t="s">
        <v>3533</v>
      </c>
    </row>
    <row r="3326" spans="5:20" ht="12.95" customHeight="1" x14ac:dyDescent="0.2">
      <c r="E3326" s="5" t="s">
        <v>5029</v>
      </c>
      <c r="G3326" s="5" t="s">
        <v>1571</v>
      </c>
      <c r="H3326" s="9" t="s">
        <v>1572</v>
      </c>
      <c r="I3326" s="22">
        <v>0</v>
      </c>
      <c r="J3326" s="22">
        <v>0</v>
      </c>
      <c r="K3326" s="12" t="s">
        <v>5063</v>
      </c>
      <c r="T3326" s="12" t="s">
        <v>3534</v>
      </c>
    </row>
    <row r="3327" spans="5:20" ht="12.95" customHeight="1" x14ac:dyDescent="0.2">
      <c r="E3327" s="5" t="s">
        <v>5029</v>
      </c>
      <c r="G3327" s="5" t="s">
        <v>1574</v>
      </c>
      <c r="H3327" s="9" t="s">
        <v>1575</v>
      </c>
      <c r="I3327" s="22">
        <v>0</v>
      </c>
      <c r="J3327" s="22">
        <v>0</v>
      </c>
      <c r="K3327" s="12" t="s">
        <v>5064</v>
      </c>
      <c r="T3327" s="12" t="s">
        <v>3535</v>
      </c>
    </row>
    <row r="3328" spans="5:20" ht="12.95" customHeight="1" x14ac:dyDescent="0.2">
      <c r="E3328" s="5" t="s">
        <v>5029</v>
      </c>
      <c r="G3328" s="5" t="s">
        <v>1577</v>
      </c>
      <c r="H3328" s="9" t="s">
        <v>1578</v>
      </c>
      <c r="I3328" s="22">
        <v>0</v>
      </c>
      <c r="J3328" s="22">
        <v>7028036</v>
      </c>
      <c r="K3328" s="12" t="s">
        <v>5065</v>
      </c>
      <c r="T3328" s="12" t="s">
        <v>3536</v>
      </c>
    </row>
    <row r="3329" spans="5:20" ht="12.95" customHeight="1" x14ac:dyDescent="0.2">
      <c r="E3329" s="5" t="s">
        <v>5029</v>
      </c>
      <c r="G3329" s="5" t="s">
        <v>1580</v>
      </c>
      <c r="H3329" s="9" t="s">
        <v>1581</v>
      </c>
      <c r="I3329" s="22">
        <v>0</v>
      </c>
      <c r="J3329" s="22">
        <v>27950</v>
      </c>
      <c r="K3329" s="12" t="s">
        <v>5066</v>
      </c>
      <c r="T3329" s="12" t="s">
        <v>3537</v>
      </c>
    </row>
    <row r="3330" spans="5:20" ht="12.95" customHeight="1" x14ac:dyDescent="0.2">
      <c r="E3330" s="5" t="s">
        <v>5029</v>
      </c>
      <c r="G3330" s="5" t="s">
        <v>1583</v>
      </c>
      <c r="H3330" s="9" t="s">
        <v>1584</v>
      </c>
      <c r="I3330" s="22">
        <v>0</v>
      </c>
      <c r="J3330" s="22">
        <v>0</v>
      </c>
      <c r="K3330" s="12" t="s">
        <v>5067</v>
      </c>
      <c r="T3330" s="12" t="s">
        <v>3538</v>
      </c>
    </row>
    <row r="3331" spans="5:20" ht="12.95" customHeight="1" x14ac:dyDescent="0.2">
      <c r="E3331" s="5" t="s">
        <v>5029</v>
      </c>
      <c r="G3331" s="5" t="s">
        <v>1586</v>
      </c>
      <c r="H3331" s="9" t="s">
        <v>1587</v>
      </c>
      <c r="I3331" s="22">
        <v>0</v>
      </c>
      <c r="J3331" s="22">
        <v>1198171</v>
      </c>
      <c r="K3331" s="12" t="s">
        <v>5068</v>
      </c>
      <c r="T3331" s="12" t="s">
        <v>3539</v>
      </c>
    </row>
    <row r="3332" spans="5:20" ht="12.95" customHeight="1" x14ac:dyDescent="0.2">
      <c r="E3332" s="5" t="s">
        <v>5029</v>
      </c>
      <c r="G3332" s="5" t="s">
        <v>1589</v>
      </c>
      <c r="H3332" s="9" t="s">
        <v>1590</v>
      </c>
      <c r="I3332" s="22">
        <v>0</v>
      </c>
      <c r="J3332" s="22">
        <v>8730</v>
      </c>
      <c r="K3332" s="12" t="s">
        <v>5069</v>
      </c>
      <c r="T3332" s="12" t="s">
        <v>3540</v>
      </c>
    </row>
    <row r="3333" spans="5:20" ht="12.95" customHeight="1" x14ac:dyDescent="0.2">
      <c r="E3333" s="5" t="s">
        <v>5029</v>
      </c>
      <c r="G3333" s="5" t="s">
        <v>1592</v>
      </c>
      <c r="H3333" s="9" t="s">
        <v>1593</v>
      </c>
      <c r="I3333" s="22">
        <v>0</v>
      </c>
      <c r="J3333" s="22">
        <v>0</v>
      </c>
      <c r="K3333" s="12" t="s">
        <v>5070</v>
      </c>
      <c r="T3333" s="12" t="s">
        <v>3541</v>
      </c>
    </row>
    <row r="3334" spans="5:20" ht="12.95" customHeight="1" x14ac:dyDescent="0.2">
      <c r="E3334" s="5" t="s">
        <v>5029</v>
      </c>
      <c r="G3334" s="5" t="s">
        <v>1595</v>
      </c>
      <c r="H3334" s="9" t="s">
        <v>1596</v>
      </c>
      <c r="I3334" s="22">
        <v>0</v>
      </c>
      <c r="J3334" s="22">
        <v>0</v>
      </c>
      <c r="K3334" s="12" t="s">
        <v>5071</v>
      </c>
      <c r="T3334" s="12" t="s">
        <v>3542</v>
      </c>
    </row>
    <row r="3335" spans="5:20" ht="12.95" customHeight="1" x14ac:dyDescent="0.2">
      <c r="E3335" s="5" t="s">
        <v>5029</v>
      </c>
      <c r="G3335" s="3" t="s">
        <v>1598</v>
      </c>
      <c r="H3335" s="10" t="s">
        <v>1599</v>
      </c>
      <c r="I3335" s="23">
        <f>SUM(I3318:I3334)</f>
        <v>0</v>
      </c>
      <c r="J3335" s="23">
        <f>SUM(J3318:J3334)</f>
        <v>9353561</v>
      </c>
      <c r="K3335" s="13" t="s">
        <v>5072</v>
      </c>
      <c r="T3335" s="12" t="s">
        <v>3543</v>
      </c>
    </row>
    <row r="3336" spans="5:20" ht="12.95" customHeight="1" x14ac:dyDescent="0.2">
      <c r="E3336" s="5" t="s">
        <v>5029</v>
      </c>
      <c r="G3336" s="7" t="s">
        <v>1601</v>
      </c>
      <c r="H3336" s="8" t="s">
        <v>1602</v>
      </c>
      <c r="I3336" s="21"/>
      <c r="J3336" s="21"/>
      <c r="K3336" s="12" t="s">
        <v>5073</v>
      </c>
      <c r="T3336" s="12" t="s">
        <v>3544</v>
      </c>
    </row>
    <row r="3337" spans="5:20" ht="12.95" customHeight="1" x14ac:dyDescent="0.2">
      <c r="E3337" s="5" t="s">
        <v>5029</v>
      </c>
      <c r="G3337" s="5" t="s">
        <v>1604</v>
      </c>
      <c r="H3337" s="9" t="s">
        <v>1605</v>
      </c>
      <c r="I3337" s="22">
        <v>0</v>
      </c>
      <c r="J3337" s="22">
        <v>0</v>
      </c>
      <c r="K3337" s="12" t="s">
        <v>5074</v>
      </c>
      <c r="T3337" s="12" t="s">
        <v>3545</v>
      </c>
    </row>
    <row r="3338" spans="5:20" ht="12.95" customHeight="1" x14ac:dyDescent="0.2">
      <c r="E3338" s="5" t="s">
        <v>5029</v>
      </c>
      <c r="G3338" s="5" t="s">
        <v>1607</v>
      </c>
      <c r="H3338" s="9" t="s">
        <v>1608</v>
      </c>
      <c r="I3338" s="22">
        <v>0</v>
      </c>
      <c r="J3338" s="22">
        <v>0</v>
      </c>
      <c r="K3338" s="12" t="s">
        <v>5075</v>
      </c>
      <c r="T3338" s="12" t="s">
        <v>3546</v>
      </c>
    </row>
    <row r="3339" spans="5:20" ht="12.95" customHeight="1" x14ac:dyDescent="0.2">
      <c r="E3339" s="5" t="s">
        <v>5029</v>
      </c>
      <c r="G3339" s="5" t="s">
        <v>1610</v>
      </c>
      <c r="H3339" s="9" t="s">
        <v>1611</v>
      </c>
      <c r="I3339" s="22">
        <v>0</v>
      </c>
      <c r="J3339" s="22">
        <v>0</v>
      </c>
      <c r="K3339" s="12" t="s">
        <v>5076</v>
      </c>
      <c r="T3339" s="12" t="s">
        <v>3547</v>
      </c>
    </row>
    <row r="3340" spans="5:20" ht="12.95" customHeight="1" x14ac:dyDescent="0.2">
      <c r="E3340" s="5" t="s">
        <v>5029</v>
      </c>
      <c r="G3340" s="3" t="s">
        <v>1613</v>
      </c>
      <c r="H3340" s="10" t="s">
        <v>1614</v>
      </c>
      <c r="I3340" s="23">
        <f>SUM(I3337:I3339)</f>
        <v>0</v>
      </c>
      <c r="J3340" s="23">
        <f>SUM(J3337:J3339)</f>
        <v>0</v>
      </c>
      <c r="K3340" s="13" t="s">
        <v>5077</v>
      </c>
      <c r="T3340" s="12" t="s">
        <v>3548</v>
      </c>
    </row>
    <row r="3341" spans="5:20" ht="12.95" customHeight="1" x14ac:dyDescent="0.2">
      <c r="E3341" s="5" t="s">
        <v>5029</v>
      </c>
      <c r="G3341" s="3" t="s">
        <v>1616</v>
      </c>
      <c r="H3341" s="10" t="s">
        <v>1617</v>
      </c>
      <c r="I3341" s="23">
        <f>+I3335+I3340</f>
        <v>0</v>
      </c>
      <c r="J3341" s="23">
        <f>+J3335+J3340</f>
        <v>9353561</v>
      </c>
      <c r="K3341" s="13" t="s">
        <v>5078</v>
      </c>
      <c r="T3341" s="12" t="s">
        <v>3549</v>
      </c>
    </row>
    <row r="3342" spans="5:20" ht="12.95" customHeight="1" x14ac:dyDescent="0.2">
      <c r="E3342" s="5" t="s">
        <v>5029</v>
      </c>
      <c r="G3342" s="7" t="s">
        <v>1619</v>
      </c>
      <c r="H3342" s="8" t="s">
        <v>1620</v>
      </c>
      <c r="I3342" s="21"/>
      <c r="J3342" s="21"/>
      <c r="K3342" s="12" t="s">
        <v>5079</v>
      </c>
      <c r="T3342" s="12" t="s">
        <v>3550</v>
      </c>
    </row>
    <row r="3343" spans="5:20" ht="12.95" customHeight="1" x14ac:dyDescent="0.2">
      <c r="E3343" s="5" t="s">
        <v>5029</v>
      </c>
      <c r="G3343" s="3" t="s">
        <v>1622</v>
      </c>
      <c r="H3343" s="10" t="s">
        <v>1623</v>
      </c>
      <c r="I3343" s="23">
        <f>+I3316-(I3341*$I$1)</f>
        <v>0</v>
      </c>
      <c r="J3343" s="23">
        <f>+J3316-(J3341*$I$1)</f>
        <v>-5903916</v>
      </c>
      <c r="K3343" s="13" t="s">
        <v>5080</v>
      </c>
      <c r="T3343" s="12" t="s">
        <v>3551</v>
      </c>
    </row>
    <row r="3344" spans="5:20" ht="12.95" customHeight="1" x14ac:dyDescent="0.2">
      <c r="E3344" s="5" t="s">
        <v>5029</v>
      </c>
      <c r="G3344" s="5" t="s">
        <v>1625</v>
      </c>
      <c r="H3344" s="9" t="s">
        <v>1626</v>
      </c>
      <c r="I3344" s="22">
        <v>0</v>
      </c>
      <c r="J3344" s="22">
        <v>0</v>
      </c>
      <c r="K3344" s="12" t="s">
        <v>5081</v>
      </c>
      <c r="T3344" s="12" t="s">
        <v>3552</v>
      </c>
    </row>
    <row r="3345" spans="4:20" ht="12.95" customHeight="1" x14ac:dyDescent="0.2">
      <c r="E3345" s="5" t="s">
        <v>5029</v>
      </c>
      <c r="G3345" s="3" t="s">
        <v>1628</v>
      </c>
      <c r="H3345" s="10" t="s">
        <v>1629</v>
      </c>
      <c r="I3345" s="23">
        <f>+I3343-(I3344*$I$1)</f>
        <v>0</v>
      </c>
      <c r="J3345" s="23">
        <f>+J3343-(J3344*$I$1)</f>
        <v>-5903916</v>
      </c>
      <c r="K3345" s="13" t="s">
        <v>5082</v>
      </c>
      <c r="T3345" s="12" t="s">
        <v>3553</v>
      </c>
    </row>
    <row r="3346" spans="4:20" ht="12.95" customHeight="1" x14ac:dyDescent="0.2">
      <c r="E3346" s="5" t="s">
        <v>5029</v>
      </c>
      <c r="G3346" s="5" t="s">
        <v>1631</v>
      </c>
      <c r="H3346" s="9" t="s">
        <v>1632</v>
      </c>
      <c r="I3346" s="22">
        <v>0</v>
      </c>
      <c r="J3346" s="22">
        <v>0</v>
      </c>
      <c r="K3346" s="12" t="s">
        <v>5083</v>
      </c>
      <c r="T3346" s="12" t="s">
        <v>3554</v>
      </c>
    </row>
    <row r="3347" spans="4:20" ht="12.95" customHeight="1" x14ac:dyDescent="0.2">
      <c r="E3347" s="5" t="s">
        <v>5029</v>
      </c>
      <c r="G3347" s="5" t="s">
        <v>1634</v>
      </c>
      <c r="H3347" s="9" t="s">
        <v>1635</v>
      </c>
      <c r="I3347" s="22">
        <v>0</v>
      </c>
      <c r="J3347" s="22">
        <v>0</v>
      </c>
      <c r="K3347" s="12" t="s">
        <v>5084</v>
      </c>
      <c r="T3347" s="12" t="s">
        <v>3555</v>
      </c>
    </row>
    <row r="3348" spans="4:20" ht="12.95" customHeight="1" x14ac:dyDescent="0.2">
      <c r="E3348" s="5" t="s">
        <v>5029</v>
      </c>
      <c r="G3348" s="3" t="s">
        <v>1637</v>
      </c>
      <c r="H3348" s="10" t="s">
        <v>1638</v>
      </c>
      <c r="I3348" s="23">
        <f>SUM(I3345:I3347)</f>
        <v>0</v>
      </c>
      <c r="J3348" s="23">
        <f>SUM(J3345:J3347)</f>
        <v>-5903916</v>
      </c>
      <c r="K3348" s="13" t="s">
        <v>5085</v>
      </c>
      <c r="T3348" s="12" t="s">
        <v>3556</v>
      </c>
    </row>
    <row r="3349" spans="4:20" ht="12.95" customHeight="1" x14ac:dyDescent="0.2">
      <c r="E3349" s="5" t="s">
        <v>5029</v>
      </c>
      <c r="G3349" s="7" t="s">
        <v>1640</v>
      </c>
      <c r="H3349" s="8" t="s">
        <v>1641</v>
      </c>
      <c r="I3349" s="21"/>
      <c r="J3349" s="21"/>
      <c r="K3349" s="12" t="s">
        <v>5086</v>
      </c>
      <c r="T3349" s="12" t="s">
        <v>3557</v>
      </c>
    </row>
    <row r="3350" spans="4:20" ht="12.95" customHeight="1" x14ac:dyDescent="0.2">
      <c r="E3350" s="5" t="s">
        <v>5029</v>
      </c>
      <c r="G3350" s="5" t="s">
        <v>1643</v>
      </c>
      <c r="H3350" s="9" t="s">
        <v>1644</v>
      </c>
      <c r="I3350" s="22">
        <v>0</v>
      </c>
      <c r="J3350" s="22">
        <v>0</v>
      </c>
      <c r="K3350" s="12" t="s">
        <v>5087</v>
      </c>
      <c r="T3350" s="12" t="s">
        <v>3558</v>
      </c>
    </row>
    <row r="3351" spans="4:20" ht="12.95" customHeight="1" x14ac:dyDescent="0.2">
      <c r="E3351" s="5" t="s">
        <v>5029</v>
      </c>
      <c r="G3351" s="5" t="s">
        <v>1646</v>
      </c>
      <c r="H3351" s="9" t="s">
        <v>1647</v>
      </c>
      <c r="I3351" s="22">
        <v>0</v>
      </c>
      <c r="J3351" s="22">
        <v>0</v>
      </c>
      <c r="K3351" s="12" t="s">
        <v>5088</v>
      </c>
      <c r="T3351" s="12" t="s">
        <v>3559</v>
      </c>
    </row>
    <row r="3352" spans="4:20" ht="12.95" customHeight="1" x14ac:dyDescent="0.2">
      <c r="E3352" s="5" t="s">
        <v>5029</v>
      </c>
      <c r="G3352" s="5" t="s">
        <v>1649</v>
      </c>
      <c r="H3352" s="9" t="s">
        <v>1650</v>
      </c>
      <c r="I3352" s="22">
        <v>0</v>
      </c>
      <c r="J3352" s="22">
        <v>0</v>
      </c>
      <c r="K3352" s="12" t="s">
        <v>5089</v>
      </c>
      <c r="T3352" s="12" t="s">
        <v>3560</v>
      </c>
    </row>
    <row r="3353" spans="4:20" ht="12.95" customHeight="1" x14ac:dyDescent="0.2">
      <c r="E3353" s="5" t="s">
        <v>5029</v>
      </c>
      <c r="G3353" s="5" t="s">
        <v>1652</v>
      </c>
      <c r="H3353" s="9" t="s">
        <v>1653</v>
      </c>
      <c r="I3353" s="22">
        <v>0</v>
      </c>
      <c r="J3353" s="22">
        <v>0</v>
      </c>
      <c r="K3353" s="12" t="s">
        <v>5090</v>
      </c>
      <c r="T3353" s="12" t="s">
        <v>3561</v>
      </c>
    </row>
    <row r="3354" spans="4:20" ht="12.95" customHeight="1" x14ac:dyDescent="0.2">
      <c r="E3354" s="5" t="s">
        <v>5029</v>
      </c>
      <c r="G3354" s="5" t="s">
        <v>1655</v>
      </c>
      <c r="H3354" s="9" t="s">
        <v>1656</v>
      </c>
      <c r="I3354" s="22">
        <v>0</v>
      </c>
      <c r="J3354" s="22">
        <v>0</v>
      </c>
      <c r="K3354" s="12" t="s">
        <v>5091</v>
      </c>
      <c r="T3354" s="12" t="s">
        <v>3562</v>
      </c>
    </row>
    <row r="3355" spans="4:20" ht="12.95" customHeight="1" x14ac:dyDescent="0.2">
      <c r="E3355" s="5" t="s">
        <v>5029</v>
      </c>
      <c r="G3355" s="5" t="s">
        <v>1658</v>
      </c>
      <c r="H3355" s="9" t="s">
        <v>1659</v>
      </c>
      <c r="I3355" s="22">
        <v>0</v>
      </c>
      <c r="J3355" s="22">
        <v>0</v>
      </c>
      <c r="K3355" s="12" t="s">
        <v>5092</v>
      </c>
      <c r="T3355" s="12" t="s">
        <v>3563</v>
      </c>
    </row>
    <row r="3356" spans="4:20" ht="12.95" customHeight="1" x14ac:dyDescent="0.2">
      <c r="E3356" s="5" t="s">
        <v>5029</v>
      </c>
      <c r="G3356" s="5" t="s">
        <v>1661</v>
      </c>
      <c r="H3356" s="9" t="s">
        <v>1662</v>
      </c>
      <c r="I3356" s="22">
        <v>0</v>
      </c>
      <c r="J3356" s="22">
        <v>0</v>
      </c>
      <c r="K3356" s="12" t="s">
        <v>5093</v>
      </c>
      <c r="T3356" s="12" t="s">
        <v>3564</v>
      </c>
    </row>
    <row r="3357" spans="4:20" ht="12.95" customHeight="1" x14ac:dyDescent="0.2">
      <c r="E3357" s="5" t="s">
        <v>5029</v>
      </c>
      <c r="G3357" s="5" t="s">
        <v>1664</v>
      </c>
      <c r="H3357" s="9" t="s">
        <v>1665</v>
      </c>
      <c r="I3357" s="22">
        <v>0</v>
      </c>
      <c r="J3357" s="22">
        <v>0</v>
      </c>
      <c r="K3357" s="12" t="s">
        <v>5094</v>
      </c>
      <c r="T3357" s="12" t="s">
        <v>3565</v>
      </c>
    </row>
    <row r="3358" spans="4:20" ht="12.95" customHeight="1" x14ac:dyDescent="0.2">
      <c r="E3358" s="5" t="s">
        <v>5029</v>
      </c>
      <c r="G3358" s="5" t="s">
        <v>1667</v>
      </c>
      <c r="H3358" s="9" t="s">
        <v>1668</v>
      </c>
      <c r="I3358" s="22">
        <v>0</v>
      </c>
      <c r="J3358" s="22">
        <v>0</v>
      </c>
      <c r="K3358" s="12" t="s">
        <v>5095</v>
      </c>
      <c r="T3358" s="12" t="s">
        <v>3566</v>
      </c>
    </row>
    <row r="3359" spans="4:20" ht="12.95" customHeight="1" x14ac:dyDescent="0.2">
      <c r="E3359" s="5" t="s">
        <v>5029</v>
      </c>
      <c r="G3359" s="3" t="s">
        <v>1670</v>
      </c>
      <c r="H3359" s="10" t="s">
        <v>1671</v>
      </c>
      <c r="I3359" s="23">
        <f>+I3348+SUM(I3350:I3358)</f>
        <v>0</v>
      </c>
      <c r="J3359" s="23">
        <f>+J3348+SUM(J3350:J3358)</f>
        <v>-5903916</v>
      </c>
      <c r="K3359" s="13" t="s">
        <v>5096</v>
      </c>
      <c r="T3359" s="12" t="s">
        <v>3567</v>
      </c>
    </row>
    <row r="3360" spans="4:20" ht="12.95" customHeight="1" x14ac:dyDescent="0.2">
      <c r="D3360" s="5" t="s">
        <v>5097</v>
      </c>
      <c r="E3360" s="5" t="s">
        <v>5098</v>
      </c>
      <c r="F3360" s="18"/>
      <c r="G3360" s="7" t="s">
        <v>4652</v>
      </c>
      <c r="H3360" s="8" t="s">
        <v>4653</v>
      </c>
      <c r="I3360" s="21"/>
      <c r="J3360" s="21"/>
      <c r="K3360" s="12" t="s">
        <v>5099</v>
      </c>
      <c r="T3360" s="12" t="s">
        <v>3568</v>
      </c>
    </row>
    <row r="3361" spans="5:20" ht="12.95" customHeight="1" x14ac:dyDescent="0.2">
      <c r="E3361" s="5" t="s">
        <v>5098</v>
      </c>
      <c r="G3361" s="5" t="s">
        <v>4655</v>
      </c>
      <c r="H3361" s="9" t="s">
        <v>4656</v>
      </c>
      <c r="I3361" s="22">
        <v>0</v>
      </c>
      <c r="J3361" s="22">
        <v>0</v>
      </c>
      <c r="K3361" s="12" t="s">
        <v>5100</v>
      </c>
      <c r="T3361" s="12" t="s">
        <v>3569</v>
      </c>
    </row>
    <row r="3362" spans="5:20" ht="12.95" customHeight="1" x14ac:dyDescent="0.2">
      <c r="E3362" s="5" t="s">
        <v>5098</v>
      </c>
      <c r="G3362" s="5" t="s">
        <v>4658</v>
      </c>
      <c r="H3362" s="9" t="s">
        <v>4659</v>
      </c>
      <c r="I3362" s="22">
        <v>0</v>
      </c>
      <c r="J3362" s="22">
        <v>0</v>
      </c>
      <c r="K3362" s="12" t="s">
        <v>5101</v>
      </c>
      <c r="T3362" s="12" t="s">
        <v>3570</v>
      </c>
    </row>
    <row r="3363" spans="5:20" ht="12.95" customHeight="1" x14ac:dyDescent="0.2">
      <c r="E3363" s="5" t="s">
        <v>5098</v>
      </c>
      <c r="G3363" s="5" t="s">
        <v>4661</v>
      </c>
      <c r="H3363" s="9" t="s">
        <v>4662</v>
      </c>
      <c r="I3363" s="22">
        <v>0</v>
      </c>
      <c r="J3363" s="22">
        <v>0</v>
      </c>
      <c r="K3363" s="12" t="s">
        <v>5102</v>
      </c>
      <c r="T3363" s="12" t="s">
        <v>3571</v>
      </c>
    </row>
    <row r="3364" spans="5:20" ht="12.95" customHeight="1" x14ac:dyDescent="0.2">
      <c r="E3364" s="5" t="s">
        <v>5098</v>
      </c>
      <c r="G3364" s="5" t="s">
        <v>4664</v>
      </c>
      <c r="H3364" s="9" t="s">
        <v>4665</v>
      </c>
      <c r="I3364" s="22">
        <v>0</v>
      </c>
      <c r="J3364" s="22">
        <v>0</v>
      </c>
      <c r="K3364" s="12" t="s">
        <v>5103</v>
      </c>
      <c r="T3364" s="12" t="s">
        <v>3572</v>
      </c>
    </row>
    <row r="3365" spans="5:20" ht="12.95" customHeight="1" x14ac:dyDescent="0.2">
      <c r="E3365" s="5" t="s">
        <v>5098</v>
      </c>
      <c r="G3365" s="5" t="s">
        <v>4667</v>
      </c>
      <c r="H3365" s="9" t="s">
        <v>4668</v>
      </c>
      <c r="I3365" s="22">
        <v>0</v>
      </c>
      <c r="J3365" s="22">
        <v>0</v>
      </c>
      <c r="K3365" s="12" t="s">
        <v>5104</v>
      </c>
      <c r="T3365" s="12" t="s">
        <v>3573</v>
      </c>
    </row>
    <row r="3366" spans="5:20" ht="12.95" customHeight="1" x14ac:dyDescent="0.2">
      <c r="E3366" s="5" t="s">
        <v>5098</v>
      </c>
      <c r="G3366" s="5" t="s">
        <v>4670</v>
      </c>
      <c r="H3366" s="9" t="s">
        <v>4671</v>
      </c>
      <c r="I3366" s="22">
        <v>0</v>
      </c>
      <c r="J3366" s="22">
        <v>0</v>
      </c>
      <c r="K3366" s="12" t="s">
        <v>5105</v>
      </c>
      <c r="T3366" s="12" t="s">
        <v>3574</v>
      </c>
    </row>
    <row r="3367" spans="5:20" ht="12.95" customHeight="1" x14ac:dyDescent="0.2">
      <c r="E3367" s="5" t="s">
        <v>5098</v>
      </c>
      <c r="G3367" s="5" t="s">
        <v>4673</v>
      </c>
      <c r="H3367" s="9" t="s">
        <v>4674</v>
      </c>
      <c r="I3367" s="22">
        <v>0</v>
      </c>
      <c r="J3367" s="22">
        <v>0</v>
      </c>
      <c r="K3367" s="12" t="s">
        <v>5106</v>
      </c>
      <c r="T3367" s="12" t="s">
        <v>3575</v>
      </c>
    </row>
    <row r="3368" spans="5:20" ht="12.95" customHeight="1" x14ac:dyDescent="0.2">
      <c r="E3368" s="5" t="s">
        <v>5098</v>
      </c>
      <c r="G3368" s="5" t="s">
        <v>4676</v>
      </c>
      <c r="H3368" s="9" t="s">
        <v>4677</v>
      </c>
      <c r="I3368" s="22">
        <v>0</v>
      </c>
      <c r="J3368" s="22">
        <v>0</v>
      </c>
      <c r="K3368" s="12" t="s">
        <v>5107</v>
      </c>
      <c r="T3368" s="12" t="s">
        <v>3576</v>
      </c>
    </row>
    <row r="3369" spans="5:20" ht="12.95" customHeight="1" x14ac:dyDescent="0.2">
      <c r="E3369" s="5" t="s">
        <v>5098</v>
      </c>
      <c r="G3369" s="5" t="s">
        <v>4679</v>
      </c>
      <c r="H3369" s="9" t="s">
        <v>4680</v>
      </c>
      <c r="I3369" s="22">
        <v>0</v>
      </c>
      <c r="J3369" s="22">
        <v>0</v>
      </c>
      <c r="K3369" s="12" t="s">
        <v>5108</v>
      </c>
      <c r="T3369" s="12" t="s">
        <v>3577</v>
      </c>
    </row>
    <row r="3370" spans="5:20" ht="12.95" customHeight="1" x14ac:dyDescent="0.2">
      <c r="E3370" s="5" t="s">
        <v>5098</v>
      </c>
      <c r="G3370" s="5" t="s">
        <v>4682</v>
      </c>
      <c r="H3370" s="9" t="s">
        <v>4683</v>
      </c>
      <c r="I3370" s="22">
        <v>0</v>
      </c>
      <c r="J3370" s="22">
        <v>0</v>
      </c>
      <c r="K3370" s="12" t="s">
        <v>5109</v>
      </c>
      <c r="T3370" s="12" t="s">
        <v>3578</v>
      </c>
    </row>
    <row r="3371" spans="5:20" ht="12.95" customHeight="1" x14ac:dyDescent="0.2">
      <c r="E3371" s="5" t="s">
        <v>5098</v>
      </c>
      <c r="G3371" s="5" t="s">
        <v>4685</v>
      </c>
      <c r="H3371" s="9" t="s">
        <v>4686</v>
      </c>
      <c r="I3371" s="22">
        <v>0</v>
      </c>
      <c r="J3371" s="22">
        <v>0</v>
      </c>
      <c r="K3371" s="12" t="s">
        <v>5110</v>
      </c>
      <c r="T3371" s="12" t="s">
        <v>3579</v>
      </c>
    </row>
    <row r="3372" spans="5:20" ht="12.95" customHeight="1" x14ac:dyDescent="0.2">
      <c r="E3372" s="5" t="s">
        <v>5098</v>
      </c>
      <c r="G3372" s="5" t="s">
        <v>4688</v>
      </c>
      <c r="H3372" s="9" t="s">
        <v>4689</v>
      </c>
      <c r="I3372" s="22">
        <v>0</v>
      </c>
      <c r="J3372" s="22">
        <v>0</v>
      </c>
      <c r="K3372" s="12" t="s">
        <v>5111</v>
      </c>
      <c r="T3372" s="12" t="s">
        <v>3580</v>
      </c>
    </row>
    <row r="3373" spans="5:20" ht="12.95" customHeight="1" x14ac:dyDescent="0.2">
      <c r="E3373" s="5" t="s">
        <v>5098</v>
      </c>
      <c r="G3373" s="5" t="s">
        <v>4691</v>
      </c>
      <c r="H3373" s="9" t="s">
        <v>4692</v>
      </c>
      <c r="I3373" s="22">
        <v>0</v>
      </c>
      <c r="J3373" s="22">
        <v>0</v>
      </c>
      <c r="K3373" s="12" t="s">
        <v>5112</v>
      </c>
      <c r="T3373" s="12" t="s">
        <v>3581</v>
      </c>
    </row>
    <row r="3374" spans="5:20" ht="12.95" customHeight="1" x14ac:dyDescent="0.2">
      <c r="E3374" s="5" t="s">
        <v>5098</v>
      </c>
      <c r="G3374" s="5" t="s">
        <v>4694</v>
      </c>
      <c r="H3374" s="9" t="s">
        <v>4695</v>
      </c>
      <c r="I3374" s="22">
        <v>0</v>
      </c>
      <c r="J3374" s="22">
        <v>0</v>
      </c>
      <c r="K3374" s="12" t="s">
        <v>5113</v>
      </c>
      <c r="T3374" s="12" t="s">
        <v>3582</v>
      </c>
    </row>
    <row r="3375" spans="5:20" ht="12.95" customHeight="1" x14ac:dyDescent="0.2">
      <c r="E3375" s="5" t="s">
        <v>5098</v>
      </c>
      <c r="G3375" s="3" t="s">
        <v>4697</v>
      </c>
      <c r="H3375" s="10" t="s">
        <v>4698</v>
      </c>
      <c r="I3375" s="23">
        <f>SUM(I3361:I3374)</f>
        <v>0</v>
      </c>
      <c r="J3375" s="23">
        <f>SUM(J3361:J3374)</f>
        <v>0</v>
      </c>
      <c r="K3375" s="13" t="s">
        <v>5114</v>
      </c>
      <c r="T3375" s="12" t="s">
        <v>3583</v>
      </c>
    </row>
    <row r="3376" spans="5:20" ht="12.95" customHeight="1" x14ac:dyDescent="0.2">
      <c r="E3376" s="5" t="s">
        <v>5098</v>
      </c>
      <c r="G3376" s="5" t="s">
        <v>4700</v>
      </c>
      <c r="H3376" s="9" t="s">
        <v>4701</v>
      </c>
      <c r="I3376" s="22">
        <v>0</v>
      </c>
      <c r="J3376" s="22">
        <v>0</v>
      </c>
      <c r="K3376" s="12" t="s">
        <v>5115</v>
      </c>
      <c r="T3376" s="12" t="s">
        <v>3584</v>
      </c>
    </row>
    <row r="3377" spans="5:20" ht="12.95" customHeight="1" x14ac:dyDescent="0.2">
      <c r="E3377" s="5" t="s">
        <v>5098</v>
      </c>
      <c r="G3377" s="3" t="s">
        <v>4703</v>
      </c>
      <c r="H3377" s="10" t="s">
        <v>4704</v>
      </c>
      <c r="I3377" s="23">
        <f>+I3375-(I3376*$I$1)</f>
        <v>0</v>
      </c>
      <c r="J3377" s="23">
        <f>+J3375-(J3376*$I$1)</f>
        <v>0</v>
      </c>
      <c r="K3377" s="13" t="s">
        <v>5116</v>
      </c>
      <c r="T3377" s="12" t="s">
        <v>3585</v>
      </c>
    </row>
    <row r="3378" spans="5:20" ht="12.95" customHeight="1" x14ac:dyDescent="0.2">
      <c r="E3378" s="5" t="s">
        <v>5098</v>
      </c>
      <c r="G3378" s="7" t="s">
        <v>4706</v>
      </c>
      <c r="H3378" s="8" t="s">
        <v>4707</v>
      </c>
      <c r="I3378" s="21"/>
      <c r="J3378" s="21"/>
      <c r="K3378" s="12" t="s">
        <v>5117</v>
      </c>
      <c r="T3378" s="12" t="s">
        <v>3586</v>
      </c>
    </row>
    <row r="3379" spans="5:20" ht="12.95" customHeight="1" x14ac:dyDescent="0.2">
      <c r="E3379" s="5" t="s">
        <v>5098</v>
      </c>
      <c r="G3379" s="5" t="s">
        <v>4709</v>
      </c>
      <c r="H3379" s="9" t="s">
        <v>4710</v>
      </c>
      <c r="I3379" s="22">
        <v>0</v>
      </c>
      <c r="J3379" s="22">
        <v>0</v>
      </c>
      <c r="K3379" s="12" t="s">
        <v>5118</v>
      </c>
      <c r="T3379" s="12" t="s">
        <v>3587</v>
      </c>
    </row>
    <row r="3380" spans="5:20" ht="12.95" customHeight="1" x14ac:dyDescent="0.2">
      <c r="E3380" s="5" t="s">
        <v>5098</v>
      </c>
      <c r="G3380" s="5" t="s">
        <v>4712</v>
      </c>
      <c r="H3380" s="9" t="s">
        <v>1533</v>
      </c>
      <c r="I3380" s="22">
        <v>0</v>
      </c>
      <c r="J3380" s="22">
        <v>0</v>
      </c>
      <c r="K3380" s="12" t="s">
        <v>5119</v>
      </c>
      <c r="T3380" s="12" t="s">
        <v>3588</v>
      </c>
    </row>
    <row r="3381" spans="5:20" ht="12.95" customHeight="1" x14ac:dyDescent="0.2">
      <c r="E3381" s="5" t="s">
        <v>5098</v>
      </c>
      <c r="G3381" s="5" t="s">
        <v>1535</v>
      </c>
      <c r="H3381" s="9" t="s">
        <v>1536</v>
      </c>
      <c r="I3381" s="22">
        <v>0</v>
      </c>
      <c r="J3381" s="22">
        <v>0</v>
      </c>
      <c r="K3381" s="12" t="s">
        <v>5120</v>
      </c>
      <c r="T3381" s="12" t="s">
        <v>3589</v>
      </c>
    </row>
    <row r="3382" spans="5:20" ht="12.95" customHeight="1" x14ac:dyDescent="0.2">
      <c r="E3382" s="5" t="s">
        <v>5098</v>
      </c>
      <c r="G3382" s="3" t="s">
        <v>1538</v>
      </c>
      <c r="H3382" s="10" t="s">
        <v>1539</v>
      </c>
      <c r="I3382" s="23">
        <f>SUM(I3379:I3381)</f>
        <v>0</v>
      </c>
      <c r="J3382" s="23">
        <f>SUM(J3379:J3381)</f>
        <v>0</v>
      </c>
      <c r="K3382" s="13" t="s">
        <v>5121</v>
      </c>
      <c r="T3382" s="12" t="s">
        <v>3590</v>
      </c>
    </row>
    <row r="3383" spans="5:20" ht="12.95" customHeight="1" x14ac:dyDescent="0.2">
      <c r="E3383" s="5" t="s">
        <v>5098</v>
      </c>
      <c r="G3383" s="3" t="s">
        <v>1541</v>
      </c>
      <c r="H3383" s="10" t="s">
        <v>1542</v>
      </c>
      <c r="I3383" s="23">
        <f>+I3377+I3382</f>
        <v>0</v>
      </c>
      <c r="J3383" s="23">
        <f>+J3377+J3382</f>
        <v>0</v>
      </c>
      <c r="K3383" s="13" t="s">
        <v>5122</v>
      </c>
      <c r="T3383" s="12" t="s">
        <v>3591</v>
      </c>
    </row>
    <row r="3384" spans="5:20" ht="12.95" customHeight="1" x14ac:dyDescent="0.2">
      <c r="E3384" s="5" t="s">
        <v>5098</v>
      </c>
      <c r="G3384" s="7" t="s">
        <v>1544</v>
      </c>
      <c r="H3384" s="8" t="s">
        <v>1545</v>
      </c>
      <c r="I3384" s="21"/>
      <c r="J3384" s="21"/>
      <c r="K3384" s="12" t="s">
        <v>5123</v>
      </c>
      <c r="T3384" s="12" t="s">
        <v>3592</v>
      </c>
    </row>
    <row r="3385" spans="5:20" ht="12.95" customHeight="1" x14ac:dyDescent="0.2">
      <c r="E3385" s="5" t="s">
        <v>5098</v>
      </c>
      <c r="G3385" s="5" t="s">
        <v>1547</v>
      </c>
      <c r="H3385" s="9" t="s">
        <v>1548</v>
      </c>
      <c r="I3385" s="22">
        <v>0</v>
      </c>
      <c r="J3385" s="22">
        <v>0</v>
      </c>
      <c r="K3385" s="12" t="s">
        <v>5124</v>
      </c>
      <c r="T3385" s="12" t="s">
        <v>3593</v>
      </c>
    </row>
    <row r="3386" spans="5:20" ht="12.95" customHeight="1" x14ac:dyDescent="0.2">
      <c r="E3386" s="5" t="s">
        <v>5098</v>
      </c>
      <c r="G3386" s="5" t="s">
        <v>1550</v>
      </c>
      <c r="H3386" s="9" t="s">
        <v>1551</v>
      </c>
      <c r="I3386" s="22">
        <v>0</v>
      </c>
      <c r="J3386" s="22">
        <v>0</v>
      </c>
      <c r="K3386" s="12" t="s">
        <v>5125</v>
      </c>
      <c r="T3386" s="12" t="s">
        <v>3594</v>
      </c>
    </row>
    <row r="3387" spans="5:20" ht="12.95" customHeight="1" x14ac:dyDescent="0.2">
      <c r="E3387" s="5" t="s">
        <v>5098</v>
      </c>
      <c r="G3387" s="5" t="s">
        <v>1553</v>
      </c>
      <c r="H3387" s="9" t="s">
        <v>1554</v>
      </c>
      <c r="I3387" s="22">
        <v>0</v>
      </c>
      <c r="J3387" s="22">
        <v>0</v>
      </c>
      <c r="K3387" s="12" t="s">
        <v>5126</v>
      </c>
      <c r="T3387" s="12" t="s">
        <v>3595</v>
      </c>
    </row>
    <row r="3388" spans="5:20" ht="12.95" customHeight="1" x14ac:dyDescent="0.2">
      <c r="E3388" s="5" t="s">
        <v>5098</v>
      </c>
      <c r="G3388" s="5" t="s">
        <v>1556</v>
      </c>
      <c r="H3388" s="9" t="s">
        <v>1557</v>
      </c>
      <c r="I3388" s="22">
        <v>0</v>
      </c>
      <c r="J3388" s="22">
        <v>0</v>
      </c>
      <c r="K3388" s="12" t="s">
        <v>5127</v>
      </c>
      <c r="T3388" s="12" t="s">
        <v>3596</v>
      </c>
    </row>
    <row r="3389" spans="5:20" ht="12.95" customHeight="1" x14ac:dyDescent="0.2">
      <c r="E3389" s="5" t="s">
        <v>5098</v>
      </c>
      <c r="G3389" s="5" t="s">
        <v>1559</v>
      </c>
      <c r="H3389" s="9" t="s">
        <v>1560</v>
      </c>
      <c r="I3389" s="22">
        <v>0</v>
      </c>
      <c r="J3389" s="22">
        <v>0</v>
      </c>
      <c r="K3389" s="12" t="s">
        <v>5128</v>
      </c>
      <c r="T3389" s="12" t="s">
        <v>3597</v>
      </c>
    </row>
    <row r="3390" spans="5:20" ht="12.95" customHeight="1" x14ac:dyDescent="0.2">
      <c r="E3390" s="5" t="s">
        <v>5098</v>
      </c>
      <c r="G3390" s="5" t="s">
        <v>1562</v>
      </c>
      <c r="H3390" s="9" t="s">
        <v>1563</v>
      </c>
      <c r="I3390" s="22">
        <v>0</v>
      </c>
      <c r="J3390" s="22">
        <v>0</v>
      </c>
      <c r="K3390" s="12" t="s">
        <v>5129</v>
      </c>
      <c r="T3390" s="12" t="s">
        <v>3598</v>
      </c>
    </row>
    <row r="3391" spans="5:20" ht="12.95" customHeight="1" x14ac:dyDescent="0.2">
      <c r="E3391" s="5" t="s">
        <v>5098</v>
      </c>
      <c r="G3391" s="5" t="s">
        <v>1565</v>
      </c>
      <c r="H3391" s="9" t="s">
        <v>1566</v>
      </c>
      <c r="I3391" s="22">
        <v>0</v>
      </c>
      <c r="J3391" s="22">
        <v>0</v>
      </c>
      <c r="K3391" s="12" t="s">
        <v>5130</v>
      </c>
      <c r="T3391" s="12" t="s">
        <v>3599</v>
      </c>
    </row>
    <row r="3392" spans="5:20" ht="12.95" customHeight="1" x14ac:dyDescent="0.2">
      <c r="E3392" s="5" t="s">
        <v>5098</v>
      </c>
      <c r="G3392" s="5" t="s">
        <v>1568</v>
      </c>
      <c r="H3392" s="9" t="s">
        <v>1569</v>
      </c>
      <c r="I3392" s="22">
        <v>0</v>
      </c>
      <c r="J3392" s="22">
        <v>0</v>
      </c>
      <c r="K3392" s="12" t="s">
        <v>5131</v>
      </c>
      <c r="T3392" s="12" t="s">
        <v>3600</v>
      </c>
    </row>
    <row r="3393" spans="5:20" ht="12.95" customHeight="1" x14ac:dyDescent="0.2">
      <c r="E3393" s="5" t="s">
        <v>5098</v>
      </c>
      <c r="G3393" s="5" t="s">
        <v>1571</v>
      </c>
      <c r="H3393" s="9" t="s">
        <v>1572</v>
      </c>
      <c r="I3393" s="22">
        <v>0</v>
      </c>
      <c r="J3393" s="22">
        <v>0</v>
      </c>
      <c r="K3393" s="12" t="s">
        <v>5132</v>
      </c>
      <c r="T3393" s="12" t="s">
        <v>3601</v>
      </c>
    </row>
    <row r="3394" spans="5:20" ht="12.95" customHeight="1" x14ac:dyDescent="0.2">
      <c r="E3394" s="5" t="s">
        <v>5098</v>
      </c>
      <c r="G3394" s="5" t="s">
        <v>1574</v>
      </c>
      <c r="H3394" s="9" t="s">
        <v>1575</v>
      </c>
      <c r="I3394" s="22">
        <v>0</v>
      </c>
      <c r="J3394" s="22">
        <v>0</v>
      </c>
      <c r="K3394" s="12" t="s">
        <v>5133</v>
      </c>
      <c r="T3394" s="12" t="s">
        <v>3602</v>
      </c>
    </row>
    <row r="3395" spans="5:20" ht="12.95" customHeight="1" x14ac:dyDescent="0.2">
      <c r="E3395" s="5" t="s">
        <v>5098</v>
      </c>
      <c r="G3395" s="5" t="s">
        <v>1577</v>
      </c>
      <c r="H3395" s="9" t="s">
        <v>1578</v>
      </c>
      <c r="I3395" s="22">
        <v>0</v>
      </c>
      <c r="J3395" s="22">
        <v>0</v>
      </c>
      <c r="K3395" s="12" t="s">
        <v>5134</v>
      </c>
      <c r="T3395" s="12" t="s">
        <v>3603</v>
      </c>
    </row>
    <row r="3396" spans="5:20" ht="12.95" customHeight="1" x14ac:dyDescent="0.2">
      <c r="E3396" s="5" t="s">
        <v>5098</v>
      </c>
      <c r="G3396" s="5" t="s">
        <v>1580</v>
      </c>
      <c r="H3396" s="9" t="s">
        <v>1581</v>
      </c>
      <c r="I3396" s="22">
        <v>0</v>
      </c>
      <c r="J3396" s="22">
        <v>0</v>
      </c>
      <c r="K3396" s="12" t="s">
        <v>5135</v>
      </c>
      <c r="T3396" s="12" t="s">
        <v>3604</v>
      </c>
    </row>
    <row r="3397" spans="5:20" ht="12.95" customHeight="1" x14ac:dyDescent="0.2">
      <c r="E3397" s="5" t="s">
        <v>5098</v>
      </c>
      <c r="G3397" s="5" t="s">
        <v>1583</v>
      </c>
      <c r="H3397" s="9" t="s">
        <v>1584</v>
      </c>
      <c r="I3397" s="22">
        <v>0</v>
      </c>
      <c r="J3397" s="22">
        <v>0</v>
      </c>
      <c r="K3397" s="12" t="s">
        <v>5136</v>
      </c>
      <c r="T3397" s="12" t="s">
        <v>3605</v>
      </c>
    </row>
    <row r="3398" spans="5:20" ht="12.95" customHeight="1" x14ac:dyDescent="0.2">
      <c r="E3398" s="5" t="s">
        <v>5098</v>
      </c>
      <c r="G3398" s="5" t="s">
        <v>1586</v>
      </c>
      <c r="H3398" s="9" t="s">
        <v>1587</v>
      </c>
      <c r="I3398" s="22">
        <v>0</v>
      </c>
      <c r="J3398" s="22">
        <v>0</v>
      </c>
      <c r="K3398" s="12" t="s">
        <v>5137</v>
      </c>
      <c r="T3398" s="12" t="s">
        <v>3606</v>
      </c>
    </row>
    <row r="3399" spans="5:20" ht="12.95" customHeight="1" x14ac:dyDescent="0.2">
      <c r="E3399" s="5" t="s">
        <v>5098</v>
      </c>
      <c r="G3399" s="5" t="s">
        <v>1589</v>
      </c>
      <c r="H3399" s="9" t="s">
        <v>1590</v>
      </c>
      <c r="I3399" s="22">
        <v>0</v>
      </c>
      <c r="J3399" s="22">
        <v>0</v>
      </c>
      <c r="K3399" s="12" t="s">
        <v>5138</v>
      </c>
      <c r="T3399" s="12" t="s">
        <v>3607</v>
      </c>
    </row>
    <row r="3400" spans="5:20" ht="12.95" customHeight="1" x14ac:dyDescent="0.2">
      <c r="E3400" s="5" t="s">
        <v>5098</v>
      </c>
      <c r="G3400" s="5" t="s">
        <v>1592</v>
      </c>
      <c r="H3400" s="9" t="s">
        <v>1593</v>
      </c>
      <c r="I3400" s="22">
        <v>0</v>
      </c>
      <c r="J3400" s="22">
        <v>0</v>
      </c>
      <c r="K3400" s="12" t="s">
        <v>5139</v>
      </c>
      <c r="T3400" s="12" t="s">
        <v>3608</v>
      </c>
    </row>
    <row r="3401" spans="5:20" ht="12.95" customHeight="1" x14ac:dyDescent="0.2">
      <c r="E3401" s="5" t="s">
        <v>5098</v>
      </c>
      <c r="G3401" s="5" t="s">
        <v>1595</v>
      </c>
      <c r="H3401" s="9" t="s">
        <v>1596</v>
      </c>
      <c r="I3401" s="22">
        <v>0</v>
      </c>
      <c r="J3401" s="22">
        <v>0</v>
      </c>
      <c r="K3401" s="12" t="s">
        <v>5140</v>
      </c>
      <c r="T3401" s="12" t="s">
        <v>3609</v>
      </c>
    </row>
    <row r="3402" spans="5:20" ht="12.95" customHeight="1" x14ac:dyDescent="0.2">
      <c r="E3402" s="5" t="s">
        <v>5098</v>
      </c>
      <c r="G3402" s="3" t="s">
        <v>1598</v>
      </c>
      <c r="H3402" s="10" t="s">
        <v>1599</v>
      </c>
      <c r="I3402" s="23">
        <f>SUM(I3385:I3401)</f>
        <v>0</v>
      </c>
      <c r="J3402" s="23">
        <f>SUM(J3385:J3401)</f>
        <v>0</v>
      </c>
      <c r="K3402" s="13" t="s">
        <v>5141</v>
      </c>
      <c r="T3402" s="12" t="s">
        <v>3610</v>
      </c>
    </row>
    <row r="3403" spans="5:20" ht="12.95" customHeight="1" x14ac:dyDescent="0.2">
      <c r="E3403" s="5" t="s">
        <v>5098</v>
      </c>
      <c r="G3403" s="7" t="s">
        <v>1601</v>
      </c>
      <c r="H3403" s="8" t="s">
        <v>1602</v>
      </c>
      <c r="I3403" s="21"/>
      <c r="J3403" s="21"/>
      <c r="K3403" s="12" t="s">
        <v>5142</v>
      </c>
      <c r="T3403" s="12" t="s">
        <v>3611</v>
      </c>
    </row>
    <row r="3404" spans="5:20" ht="12.95" customHeight="1" x14ac:dyDescent="0.2">
      <c r="E3404" s="5" t="s">
        <v>5098</v>
      </c>
      <c r="G3404" s="5" t="s">
        <v>1604</v>
      </c>
      <c r="H3404" s="9" t="s">
        <v>1605</v>
      </c>
      <c r="I3404" s="22">
        <v>0</v>
      </c>
      <c r="J3404" s="22">
        <v>0</v>
      </c>
      <c r="K3404" s="12" t="s">
        <v>5143</v>
      </c>
      <c r="T3404" s="12" t="s">
        <v>3612</v>
      </c>
    </row>
    <row r="3405" spans="5:20" ht="12.95" customHeight="1" x14ac:dyDescent="0.2">
      <c r="E3405" s="5" t="s">
        <v>5098</v>
      </c>
      <c r="G3405" s="5" t="s">
        <v>1607</v>
      </c>
      <c r="H3405" s="9" t="s">
        <v>1608</v>
      </c>
      <c r="I3405" s="22">
        <v>0</v>
      </c>
      <c r="J3405" s="22">
        <v>0</v>
      </c>
      <c r="K3405" s="12" t="s">
        <v>5144</v>
      </c>
      <c r="T3405" s="12" t="s">
        <v>3613</v>
      </c>
    </row>
    <row r="3406" spans="5:20" ht="12.95" customHeight="1" x14ac:dyDescent="0.2">
      <c r="E3406" s="5" t="s">
        <v>5098</v>
      </c>
      <c r="G3406" s="5" t="s">
        <v>1610</v>
      </c>
      <c r="H3406" s="9" t="s">
        <v>1611</v>
      </c>
      <c r="I3406" s="22">
        <v>0</v>
      </c>
      <c r="J3406" s="22">
        <v>0</v>
      </c>
      <c r="K3406" s="12" t="s">
        <v>5145</v>
      </c>
      <c r="T3406" s="12" t="s">
        <v>3614</v>
      </c>
    </row>
    <row r="3407" spans="5:20" ht="12.95" customHeight="1" x14ac:dyDescent="0.2">
      <c r="E3407" s="5" t="s">
        <v>5098</v>
      </c>
      <c r="G3407" s="3" t="s">
        <v>1613</v>
      </c>
      <c r="H3407" s="10" t="s">
        <v>1614</v>
      </c>
      <c r="I3407" s="23">
        <f>SUM(I3404:I3406)</f>
        <v>0</v>
      </c>
      <c r="J3407" s="23">
        <f>SUM(J3404:J3406)</f>
        <v>0</v>
      </c>
      <c r="K3407" s="13" t="s">
        <v>5146</v>
      </c>
      <c r="T3407" s="12" t="s">
        <v>3615</v>
      </c>
    </row>
    <row r="3408" spans="5:20" ht="12.95" customHeight="1" x14ac:dyDescent="0.2">
      <c r="E3408" s="5" t="s">
        <v>5098</v>
      </c>
      <c r="G3408" s="3" t="s">
        <v>1616</v>
      </c>
      <c r="H3408" s="10" t="s">
        <v>1617</v>
      </c>
      <c r="I3408" s="23">
        <f>+I3402+I3407</f>
        <v>0</v>
      </c>
      <c r="J3408" s="23">
        <f>+J3402+J3407</f>
        <v>0</v>
      </c>
      <c r="K3408" s="13" t="s">
        <v>5147</v>
      </c>
      <c r="T3408" s="12" t="s">
        <v>3616</v>
      </c>
    </row>
    <row r="3409" spans="5:20" ht="12.95" customHeight="1" x14ac:dyDescent="0.2">
      <c r="E3409" s="5" t="s">
        <v>5098</v>
      </c>
      <c r="G3409" s="7" t="s">
        <v>1619</v>
      </c>
      <c r="H3409" s="8" t="s">
        <v>1620</v>
      </c>
      <c r="I3409" s="21"/>
      <c r="J3409" s="21"/>
      <c r="K3409" s="12" t="s">
        <v>5148</v>
      </c>
      <c r="T3409" s="12" t="s">
        <v>3617</v>
      </c>
    </row>
    <row r="3410" spans="5:20" ht="12.95" customHeight="1" x14ac:dyDescent="0.2">
      <c r="E3410" s="5" t="s">
        <v>5098</v>
      </c>
      <c r="G3410" s="3" t="s">
        <v>1622</v>
      </c>
      <c r="H3410" s="10" t="s">
        <v>1623</v>
      </c>
      <c r="I3410" s="23">
        <f>+I3383-(I3408*$I$1)</f>
        <v>0</v>
      </c>
      <c r="J3410" s="23">
        <f>+J3383-(J3408*$I$1)</f>
        <v>0</v>
      </c>
      <c r="K3410" s="13" t="s">
        <v>5149</v>
      </c>
      <c r="T3410" s="12" t="s">
        <v>3618</v>
      </c>
    </row>
    <row r="3411" spans="5:20" ht="12.95" customHeight="1" x14ac:dyDescent="0.2">
      <c r="E3411" s="5" t="s">
        <v>5098</v>
      </c>
      <c r="G3411" s="5" t="s">
        <v>1625</v>
      </c>
      <c r="H3411" s="9" t="s">
        <v>1626</v>
      </c>
      <c r="I3411" s="22">
        <v>0</v>
      </c>
      <c r="J3411" s="22">
        <v>0</v>
      </c>
      <c r="K3411" s="12" t="s">
        <v>5150</v>
      </c>
      <c r="T3411" s="12" t="s">
        <v>3619</v>
      </c>
    </row>
    <row r="3412" spans="5:20" ht="12.95" customHeight="1" x14ac:dyDescent="0.2">
      <c r="E3412" s="5" t="s">
        <v>5098</v>
      </c>
      <c r="G3412" s="3" t="s">
        <v>1628</v>
      </c>
      <c r="H3412" s="10" t="s">
        <v>1629</v>
      </c>
      <c r="I3412" s="23">
        <f>+I3410-(I3411*$I$1)</f>
        <v>0</v>
      </c>
      <c r="J3412" s="23">
        <f>+J3410-(J3411*$I$1)</f>
        <v>0</v>
      </c>
      <c r="K3412" s="13" t="s">
        <v>5151</v>
      </c>
      <c r="T3412" s="12" t="s">
        <v>3620</v>
      </c>
    </row>
    <row r="3413" spans="5:20" ht="12.95" customHeight="1" x14ac:dyDescent="0.2">
      <c r="E3413" s="5" t="s">
        <v>5098</v>
      </c>
      <c r="G3413" s="5" t="s">
        <v>1631</v>
      </c>
      <c r="H3413" s="9" t="s">
        <v>1632</v>
      </c>
      <c r="I3413" s="22">
        <v>0</v>
      </c>
      <c r="J3413" s="22">
        <v>0</v>
      </c>
      <c r="K3413" s="12" t="s">
        <v>5152</v>
      </c>
      <c r="T3413" s="12" t="s">
        <v>3621</v>
      </c>
    </row>
    <row r="3414" spans="5:20" ht="12.95" customHeight="1" x14ac:dyDescent="0.2">
      <c r="E3414" s="5" t="s">
        <v>5098</v>
      </c>
      <c r="G3414" s="5" t="s">
        <v>1634</v>
      </c>
      <c r="H3414" s="9" t="s">
        <v>1635</v>
      </c>
      <c r="I3414" s="22">
        <v>0</v>
      </c>
      <c r="J3414" s="22">
        <v>0</v>
      </c>
      <c r="K3414" s="12" t="s">
        <v>5153</v>
      </c>
      <c r="T3414" s="12" t="s">
        <v>3622</v>
      </c>
    </row>
    <row r="3415" spans="5:20" ht="12.95" customHeight="1" x14ac:dyDescent="0.2">
      <c r="E3415" s="5" t="s">
        <v>5098</v>
      </c>
      <c r="G3415" s="3" t="s">
        <v>1637</v>
      </c>
      <c r="H3415" s="10" t="s">
        <v>1638</v>
      </c>
      <c r="I3415" s="23">
        <f>SUM(I3412:I3414)</f>
        <v>0</v>
      </c>
      <c r="J3415" s="23">
        <f>SUM(J3412:J3414)</f>
        <v>0</v>
      </c>
      <c r="K3415" s="13" t="s">
        <v>5154</v>
      </c>
      <c r="T3415" s="12" t="s">
        <v>3623</v>
      </c>
    </row>
    <row r="3416" spans="5:20" ht="12.95" customHeight="1" x14ac:dyDescent="0.2">
      <c r="E3416" s="5" t="s">
        <v>5098</v>
      </c>
      <c r="G3416" s="7" t="s">
        <v>1640</v>
      </c>
      <c r="H3416" s="8" t="s">
        <v>1641</v>
      </c>
      <c r="I3416" s="21"/>
      <c r="J3416" s="21"/>
      <c r="K3416" s="12" t="s">
        <v>5155</v>
      </c>
      <c r="T3416" s="12" t="s">
        <v>3624</v>
      </c>
    </row>
    <row r="3417" spans="5:20" ht="12.95" customHeight="1" x14ac:dyDescent="0.2">
      <c r="E3417" s="5" t="s">
        <v>5098</v>
      </c>
      <c r="G3417" s="5" t="s">
        <v>1643</v>
      </c>
      <c r="H3417" s="9" t="s">
        <v>1644</v>
      </c>
      <c r="I3417" s="22">
        <v>0</v>
      </c>
      <c r="J3417" s="22">
        <v>0</v>
      </c>
      <c r="K3417" s="12" t="s">
        <v>5156</v>
      </c>
      <c r="T3417" s="12" t="s">
        <v>3625</v>
      </c>
    </row>
    <row r="3418" spans="5:20" ht="12.95" customHeight="1" x14ac:dyDescent="0.2">
      <c r="E3418" s="5" t="s">
        <v>5098</v>
      </c>
      <c r="G3418" s="5" t="s">
        <v>1646</v>
      </c>
      <c r="H3418" s="9" t="s">
        <v>1647</v>
      </c>
      <c r="I3418" s="22">
        <v>0</v>
      </c>
      <c r="J3418" s="22">
        <v>0</v>
      </c>
      <c r="K3418" s="12" t="s">
        <v>5157</v>
      </c>
      <c r="T3418" s="12" t="s">
        <v>3626</v>
      </c>
    </row>
    <row r="3419" spans="5:20" ht="12.95" customHeight="1" x14ac:dyDescent="0.2">
      <c r="E3419" s="5" t="s">
        <v>5098</v>
      </c>
      <c r="G3419" s="5" t="s">
        <v>1649</v>
      </c>
      <c r="H3419" s="9" t="s">
        <v>1650</v>
      </c>
      <c r="I3419" s="22">
        <v>0</v>
      </c>
      <c r="J3419" s="22">
        <v>0</v>
      </c>
      <c r="K3419" s="12" t="s">
        <v>5158</v>
      </c>
      <c r="T3419" s="12" t="s">
        <v>3627</v>
      </c>
    </row>
    <row r="3420" spans="5:20" ht="12.95" customHeight="1" x14ac:dyDescent="0.2">
      <c r="E3420" s="5" t="s">
        <v>5098</v>
      </c>
      <c r="G3420" s="5" t="s">
        <v>1652</v>
      </c>
      <c r="H3420" s="9" t="s">
        <v>1653</v>
      </c>
      <c r="I3420" s="22">
        <v>0</v>
      </c>
      <c r="J3420" s="22">
        <v>0</v>
      </c>
      <c r="K3420" s="12" t="s">
        <v>5159</v>
      </c>
      <c r="T3420" s="12" t="s">
        <v>3628</v>
      </c>
    </row>
    <row r="3421" spans="5:20" ht="12.95" customHeight="1" x14ac:dyDescent="0.2">
      <c r="E3421" s="5" t="s">
        <v>5098</v>
      </c>
      <c r="G3421" s="5" t="s">
        <v>1655</v>
      </c>
      <c r="H3421" s="9" t="s">
        <v>1656</v>
      </c>
      <c r="I3421" s="22">
        <v>0</v>
      </c>
      <c r="J3421" s="22">
        <v>0</v>
      </c>
      <c r="K3421" s="12" t="s">
        <v>5160</v>
      </c>
      <c r="T3421" s="12" t="s">
        <v>3629</v>
      </c>
    </row>
    <row r="3422" spans="5:20" ht="12.95" customHeight="1" x14ac:dyDescent="0.2">
      <c r="E3422" s="5" t="s">
        <v>5098</v>
      </c>
      <c r="G3422" s="5" t="s">
        <v>1658</v>
      </c>
      <c r="H3422" s="9" t="s">
        <v>1659</v>
      </c>
      <c r="I3422" s="22">
        <v>0</v>
      </c>
      <c r="J3422" s="22">
        <v>0</v>
      </c>
      <c r="K3422" s="12" t="s">
        <v>5161</v>
      </c>
      <c r="T3422" s="12" t="s">
        <v>3630</v>
      </c>
    </row>
    <row r="3423" spans="5:20" ht="12.95" customHeight="1" x14ac:dyDescent="0.2">
      <c r="E3423" s="5" t="s">
        <v>5098</v>
      </c>
      <c r="G3423" s="5" t="s">
        <v>1661</v>
      </c>
      <c r="H3423" s="9" t="s">
        <v>1662</v>
      </c>
      <c r="I3423" s="22">
        <v>0</v>
      </c>
      <c r="J3423" s="22">
        <v>0</v>
      </c>
      <c r="K3423" s="12" t="s">
        <v>5162</v>
      </c>
      <c r="T3423" s="12" t="s">
        <v>3631</v>
      </c>
    </row>
    <row r="3424" spans="5:20" ht="12.95" customHeight="1" x14ac:dyDescent="0.2">
      <c r="E3424" s="5" t="s">
        <v>5098</v>
      </c>
      <c r="G3424" s="5" t="s">
        <v>1664</v>
      </c>
      <c r="H3424" s="9" t="s">
        <v>1665</v>
      </c>
      <c r="I3424" s="22">
        <v>0</v>
      </c>
      <c r="J3424" s="22">
        <v>0</v>
      </c>
      <c r="K3424" s="12" t="s">
        <v>5163</v>
      </c>
      <c r="T3424" s="12" t="s">
        <v>3632</v>
      </c>
    </row>
    <row r="3425" spans="4:20" ht="12.95" customHeight="1" x14ac:dyDescent="0.2">
      <c r="E3425" s="5" t="s">
        <v>5098</v>
      </c>
      <c r="G3425" s="5" t="s">
        <v>1667</v>
      </c>
      <c r="H3425" s="9" t="s">
        <v>1668</v>
      </c>
      <c r="I3425" s="22">
        <v>0</v>
      </c>
      <c r="J3425" s="22">
        <v>0</v>
      </c>
      <c r="K3425" s="12" t="s">
        <v>5164</v>
      </c>
      <c r="T3425" s="12" t="s">
        <v>3633</v>
      </c>
    </row>
    <row r="3426" spans="4:20" ht="12.95" customHeight="1" x14ac:dyDescent="0.2">
      <c r="E3426" s="5" t="s">
        <v>5098</v>
      </c>
      <c r="G3426" s="3" t="s">
        <v>1670</v>
      </c>
      <c r="H3426" s="10" t="s">
        <v>1671</v>
      </c>
      <c r="I3426" s="23">
        <f>+I3415+SUM(I3417:I3425)</f>
        <v>0</v>
      </c>
      <c r="J3426" s="23">
        <f>+J3415+SUM(J3417:J3425)</f>
        <v>0</v>
      </c>
      <c r="K3426" s="13" t="s">
        <v>5165</v>
      </c>
      <c r="T3426" s="12" t="s">
        <v>3634</v>
      </c>
    </row>
    <row r="3427" spans="4:20" ht="12.95" customHeight="1" x14ac:dyDescent="0.2">
      <c r="D3427" s="5" t="s">
        <v>5166</v>
      </c>
      <c r="E3427" s="5" t="s">
        <v>5167</v>
      </c>
      <c r="F3427" s="18"/>
      <c r="G3427" s="7" t="s">
        <v>4652</v>
      </c>
      <c r="H3427" s="8" t="s">
        <v>4653</v>
      </c>
      <c r="I3427" s="21"/>
      <c r="J3427" s="21"/>
      <c r="K3427" s="12" t="s">
        <v>5168</v>
      </c>
      <c r="T3427" s="12" t="s">
        <v>3568</v>
      </c>
    </row>
    <row r="3428" spans="4:20" ht="12.95" customHeight="1" x14ac:dyDescent="0.2">
      <c r="E3428" s="5" t="s">
        <v>5167</v>
      </c>
      <c r="G3428" s="5" t="s">
        <v>4655</v>
      </c>
      <c r="H3428" s="9" t="s">
        <v>4656</v>
      </c>
      <c r="I3428" s="22">
        <v>0</v>
      </c>
      <c r="J3428" s="22">
        <v>0</v>
      </c>
      <c r="K3428" s="12" t="s">
        <v>5169</v>
      </c>
      <c r="T3428" s="12" t="s">
        <v>3569</v>
      </c>
    </row>
    <row r="3429" spans="4:20" ht="12.95" customHeight="1" x14ac:dyDescent="0.2">
      <c r="E3429" s="5" t="s">
        <v>5167</v>
      </c>
      <c r="G3429" s="5" t="s">
        <v>4658</v>
      </c>
      <c r="H3429" s="9" t="s">
        <v>4659</v>
      </c>
      <c r="I3429" s="22">
        <v>0</v>
      </c>
      <c r="J3429" s="22">
        <v>0</v>
      </c>
      <c r="K3429" s="12" t="s">
        <v>5170</v>
      </c>
      <c r="T3429" s="12" t="s">
        <v>3570</v>
      </c>
    </row>
    <row r="3430" spans="4:20" ht="12.95" customHeight="1" x14ac:dyDescent="0.2">
      <c r="E3430" s="5" t="s">
        <v>5167</v>
      </c>
      <c r="G3430" s="5" t="s">
        <v>4661</v>
      </c>
      <c r="H3430" s="9" t="s">
        <v>4662</v>
      </c>
      <c r="I3430" s="22">
        <v>0</v>
      </c>
      <c r="J3430" s="22">
        <v>0</v>
      </c>
      <c r="K3430" s="12" t="s">
        <v>5171</v>
      </c>
      <c r="T3430" s="12" t="s">
        <v>3571</v>
      </c>
    </row>
    <row r="3431" spans="4:20" ht="12.95" customHeight="1" x14ac:dyDescent="0.2">
      <c r="E3431" s="5" t="s">
        <v>5167</v>
      </c>
      <c r="G3431" s="5" t="s">
        <v>4664</v>
      </c>
      <c r="H3431" s="9" t="s">
        <v>4665</v>
      </c>
      <c r="I3431" s="22">
        <v>0</v>
      </c>
      <c r="J3431" s="22">
        <v>0</v>
      </c>
      <c r="K3431" s="12" t="s">
        <v>5172</v>
      </c>
      <c r="T3431" s="12" t="s">
        <v>3572</v>
      </c>
    </row>
    <row r="3432" spans="4:20" ht="12.95" customHeight="1" x14ac:dyDescent="0.2">
      <c r="E3432" s="5" t="s">
        <v>5167</v>
      </c>
      <c r="G3432" s="5" t="s">
        <v>4667</v>
      </c>
      <c r="H3432" s="9" t="s">
        <v>4668</v>
      </c>
      <c r="I3432" s="22">
        <v>0</v>
      </c>
      <c r="J3432" s="22">
        <v>0</v>
      </c>
      <c r="K3432" s="12" t="s">
        <v>5173</v>
      </c>
      <c r="T3432" s="12" t="s">
        <v>3573</v>
      </c>
    </row>
    <row r="3433" spans="4:20" ht="12.95" customHeight="1" x14ac:dyDescent="0.2">
      <c r="E3433" s="5" t="s">
        <v>5167</v>
      </c>
      <c r="G3433" s="5" t="s">
        <v>4670</v>
      </c>
      <c r="H3433" s="9" t="s">
        <v>4671</v>
      </c>
      <c r="I3433" s="22">
        <v>0</v>
      </c>
      <c r="J3433" s="22">
        <v>0</v>
      </c>
      <c r="K3433" s="12" t="s">
        <v>5174</v>
      </c>
      <c r="T3433" s="12" t="s">
        <v>3574</v>
      </c>
    </row>
    <row r="3434" spans="4:20" ht="12.95" customHeight="1" x14ac:dyDescent="0.2">
      <c r="E3434" s="5" t="s">
        <v>5167</v>
      </c>
      <c r="G3434" s="5" t="s">
        <v>4673</v>
      </c>
      <c r="H3434" s="9" t="s">
        <v>4674</v>
      </c>
      <c r="I3434" s="22">
        <v>0</v>
      </c>
      <c r="J3434" s="22">
        <v>0</v>
      </c>
      <c r="K3434" s="12" t="s">
        <v>5175</v>
      </c>
      <c r="T3434" s="12" t="s">
        <v>3575</v>
      </c>
    </row>
    <row r="3435" spans="4:20" ht="12.95" customHeight="1" x14ac:dyDescent="0.2">
      <c r="E3435" s="5" t="s">
        <v>5167</v>
      </c>
      <c r="G3435" s="5" t="s">
        <v>4676</v>
      </c>
      <c r="H3435" s="9" t="s">
        <v>4677</v>
      </c>
      <c r="I3435" s="22">
        <v>0</v>
      </c>
      <c r="J3435" s="22">
        <v>0</v>
      </c>
      <c r="K3435" s="12" t="s">
        <v>5176</v>
      </c>
      <c r="T3435" s="12" t="s">
        <v>3576</v>
      </c>
    </row>
    <row r="3436" spans="4:20" ht="12.95" customHeight="1" x14ac:dyDescent="0.2">
      <c r="E3436" s="5" t="s">
        <v>5167</v>
      </c>
      <c r="G3436" s="5" t="s">
        <v>4679</v>
      </c>
      <c r="H3436" s="9" t="s">
        <v>4680</v>
      </c>
      <c r="I3436" s="22">
        <v>0</v>
      </c>
      <c r="J3436" s="22">
        <v>0</v>
      </c>
      <c r="K3436" s="12" t="s">
        <v>5177</v>
      </c>
      <c r="T3436" s="12" t="s">
        <v>3577</v>
      </c>
    </row>
    <row r="3437" spans="4:20" ht="12.95" customHeight="1" x14ac:dyDescent="0.2">
      <c r="E3437" s="5" t="s">
        <v>5167</v>
      </c>
      <c r="G3437" s="5" t="s">
        <v>4682</v>
      </c>
      <c r="H3437" s="9" t="s">
        <v>4683</v>
      </c>
      <c r="I3437" s="22">
        <v>0</v>
      </c>
      <c r="J3437" s="22">
        <v>0</v>
      </c>
      <c r="K3437" s="12" t="s">
        <v>5178</v>
      </c>
      <c r="T3437" s="12" t="s">
        <v>3578</v>
      </c>
    </row>
    <row r="3438" spans="4:20" ht="12.95" customHeight="1" x14ac:dyDescent="0.2">
      <c r="E3438" s="5" t="s">
        <v>5167</v>
      </c>
      <c r="G3438" s="5" t="s">
        <v>4685</v>
      </c>
      <c r="H3438" s="9" t="s">
        <v>4686</v>
      </c>
      <c r="I3438" s="22">
        <v>0</v>
      </c>
      <c r="J3438" s="22">
        <v>0</v>
      </c>
      <c r="K3438" s="12" t="s">
        <v>5179</v>
      </c>
      <c r="T3438" s="12" t="s">
        <v>3579</v>
      </c>
    </row>
    <row r="3439" spans="4:20" ht="12.95" customHeight="1" x14ac:dyDescent="0.2">
      <c r="E3439" s="5" t="s">
        <v>5167</v>
      </c>
      <c r="G3439" s="5" t="s">
        <v>4688</v>
      </c>
      <c r="H3439" s="9" t="s">
        <v>4689</v>
      </c>
      <c r="I3439" s="22">
        <v>0</v>
      </c>
      <c r="J3439" s="22">
        <v>0</v>
      </c>
      <c r="K3439" s="12" t="s">
        <v>5180</v>
      </c>
      <c r="T3439" s="12" t="s">
        <v>3580</v>
      </c>
    </row>
    <row r="3440" spans="4:20" ht="12.95" customHeight="1" x14ac:dyDescent="0.2">
      <c r="E3440" s="5" t="s">
        <v>5167</v>
      </c>
      <c r="G3440" s="5" t="s">
        <v>4691</v>
      </c>
      <c r="H3440" s="9" t="s">
        <v>4692</v>
      </c>
      <c r="I3440" s="22">
        <v>0</v>
      </c>
      <c r="J3440" s="22">
        <v>0</v>
      </c>
      <c r="K3440" s="12" t="s">
        <v>5181</v>
      </c>
      <c r="T3440" s="12" t="s">
        <v>3581</v>
      </c>
    </row>
    <row r="3441" spans="5:20" ht="12.95" customHeight="1" x14ac:dyDescent="0.2">
      <c r="E3441" s="5" t="s">
        <v>5167</v>
      </c>
      <c r="G3441" s="5" t="s">
        <v>4694</v>
      </c>
      <c r="H3441" s="9" t="s">
        <v>4695</v>
      </c>
      <c r="I3441" s="22">
        <v>0</v>
      </c>
      <c r="J3441" s="22">
        <v>0</v>
      </c>
      <c r="K3441" s="12" t="s">
        <v>5182</v>
      </c>
      <c r="T3441" s="12" t="s">
        <v>3582</v>
      </c>
    </row>
    <row r="3442" spans="5:20" ht="12.95" customHeight="1" x14ac:dyDescent="0.2">
      <c r="E3442" s="5" t="s">
        <v>5167</v>
      </c>
      <c r="G3442" s="3" t="s">
        <v>4697</v>
      </c>
      <c r="H3442" s="10" t="s">
        <v>4698</v>
      </c>
      <c r="I3442" s="23">
        <f>SUM(I3428:I3441)</f>
        <v>0</v>
      </c>
      <c r="J3442" s="23">
        <f>SUM(J3428:J3441)</f>
        <v>0</v>
      </c>
      <c r="K3442" s="13" t="s">
        <v>5183</v>
      </c>
      <c r="T3442" s="12" t="s">
        <v>3583</v>
      </c>
    </row>
    <row r="3443" spans="5:20" ht="12.95" customHeight="1" x14ac:dyDescent="0.2">
      <c r="E3443" s="5" t="s">
        <v>5167</v>
      </c>
      <c r="G3443" s="5" t="s">
        <v>4700</v>
      </c>
      <c r="H3443" s="9" t="s">
        <v>4701</v>
      </c>
      <c r="I3443" s="22">
        <v>0</v>
      </c>
      <c r="J3443" s="22">
        <v>0</v>
      </c>
      <c r="K3443" s="12" t="s">
        <v>5184</v>
      </c>
      <c r="T3443" s="12" t="s">
        <v>3584</v>
      </c>
    </row>
    <row r="3444" spans="5:20" ht="12.95" customHeight="1" x14ac:dyDescent="0.2">
      <c r="E3444" s="5" t="s">
        <v>5167</v>
      </c>
      <c r="G3444" s="3" t="s">
        <v>4703</v>
      </c>
      <c r="H3444" s="10" t="s">
        <v>4704</v>
      </c>
      <c r="I3444" s="23">
        <f>+I3442-(I3443*$I$1)</f>
        <v>0</v>
      </c>
      <c r="J3444" s="23">
        <f>+J3442-(J3443*$I$1)</f>
        <v>0</v>
      </c>
      <c r="K3444" s="13" t="s">
        <v>5185</v>
      </c>
      <c r="T3444" s="12" t="s">
        <v>3585</v>
      </c>
    </row>
    <row r="3445" spans="5:20" ht="12.95" customHeight="1" x14ac:dyDescent="0.2">
      <c r="E3445" s="5" t="s">
        <v>5167</v>
      </c>
      <c r="G3445" s="7" t="s">
        <v>4706</v>
      </c>
      <c r="H3445" s="8" t="s">
        <v>4707</v>
      </c>
      <c r="I3445" s="21"/>
      <c r="J3445" s="21"/>
      <c r="K3445" s="12" t="s">
        <v>5186</v>
      </c>
      <c r="T3445" s="12" t="s">
        <v>3586</v>
      </c>
    </row>
    <row r="3446" spans="5:20" ht="12.95" customHeight="1" x14ac:dyDescent="0.2">
      <c r="E3446" s="5" t="s">
        <v>5167</v>
      </c>
      <c r="G3446" s="5" t="s">
        <v>4709</v>
      </c>
      <c r="H3446" s="9" t="s">
        <v>4710</v>
      </c>
      <c r="I3446" s="22">
        <v>0</v>
      </c>
      <c r="J3446" s="22">
        <v>0</v>
      </c>
      <c r="K3446" s="12" t="s">
        <v>5187</v>
      </c>
      <c r="T3446" s="12" t="s">
        <v>3587</v>
      </c>
    </row>
    <row r="3447" spans="5:20" ht="12.95" customHeight="1" x14ac:dyDescent="0.2">
      <c r="E3447" s="5" t="s">
        <v>5167</v>
      </c>
      <c r="G3447" s="5" t="s">
        <v>4712</v>
      </c>
      <c r="H3447" s="9" t="s">
        <v>1533</v>
      </c>
      <c r="I3447" s="22">
        <v>0</v>
      </c>
      <c r="J3447" s="22">
        <v>0</v>
      </c>
      <c r="K3447" s="12" t="s">
        <v>5188</v>
      </c>
      <c r="T3447" s="12" t="s">
        <v>3588</v>
      </c>
    </row>
    <row r="3448" spans="5:20" ht="12.95" customHeight="1" x14ac:dyDescent="0.2">
      <c r="E3448" s="5" t="s">
        <v>5167</v>
      </c>
      <c r="G3448" s="5" t="s">
        <v>1535</v>
      </c>
      <c r="H3448" s="9" t="s">
        <v>1536</v>
      </c>
      <c r="I3448" s="22">
        <v>0</v>
      </c>
      <c r="J3448" s="22">
        <v>0</v>
      </c>
      <c r="K3448" s="12" t="s">
        <v>5189</v>
      </c>
      <c r="T3448" s="12" t="s">
        <v>3589</v>
      </c>
    </row>
    <row r="3449" spans="5:20" ht="12.95" customHeight="1" x14ac:dyDescent="0.2">
      <c r="E3449" s="5" t="s">
        <v>5167</v>
      </c>
      <c r="G3449" s="3" t="s">
        <v>1538</v>
      </c>
      <c r="H3449" s="10" t="s">
        <v>1539</v>
      </c>
      <c r="I3449" s="23">
        <f>SUM(I3446:I3448)</f>
        <v>0</v>
      </c>
      <c r="J3449" s="23">
        <f>SUM(J3446:J3448)</f>
        <v>0</v>
      </c>
      <c r="K3449" s="13" t="s">
        <v>5190</v>
      </c>
      <c r="T3449" s="12" t="s">
        <v>3590</v>
      </c>
    </row>
    <row r="3450" spans="5:20" ht="12.95" customHeight="1" x14ac:dyDescent="0.2">
      <c r="E3450" s="5" t="s">
        <v>5167</v>
      </c>
      <c r="G3450" s="3" t="s">
        <v>1541</v>
      </c>
      <c r="H3450" s="10" t="s">
        <v>1542</v>
      </c>
      <c r="I3450" s="23">
        <f>+I3444+I3449</f>
        <v>0</v>
      </c>
      <c r="J3450" s="23">
        <f>+J3444+J3449</f>
        <v>0</v>
      </c>
      <c r="K3450" s="13" t="s">
        <v>5191</v>
      </c>
      <c r="T3450" s="12" t="s">
        <v>3591</v>
      </c>
    </row>
    <row r="3451" spans="5:20" ht="12.95" customHeight="1" x14ac:dyDescent="0.2">
      <c r="E3451" s="5" t="s">
        <v>5167</v>
      </c>
      <c r="G3451" s="7" t="s">
        <v>1544</v>
      </c>
      <c r="H3451" s="8" t="s">
        <v>1545</v>
      </c>
      <c r="I3451" s="21"/>
      <c r="J3451" s="21"/>
      <c r="K3451" s="12" t="s">
        <v>5192</v>
      </c>
      <c r="T3451" s="12" t="s">
        <v>3592</v>
      </c>
    </row>
    <row r="3452" spans="5:20" ht="12.95" customHeight="1" x14ac:dyDescent="0.2">
      <c r="E3452" s="5" t="s">
        <v>5167</v>
      </c>
      <c r="G3452" s="5" t="s">
        <v>1547</v>
      </c>
      <c r="H3452" s="9" t="s">
        <v>1548</v>
      </c>
      <c r="I3452" s="22">
        <v>0</v>
      </c>
      <c r="J3452" s="22">
        <v>0</v>
      </c>
      <c r="K3452" s="12" t="s">
        <v>5193</v>
      </c>
      <c r="T3452" s="12" t="s">
        <v>3593</v>
      </c>
    </row>
    <row r="3453" spans="5:20" ht="12.95" customHeight="1" x14ac:dyDescent="0.2">
      <c r="E3453" s="5" t="s">
        <v>5167</v>
      </c>
      <c r="G3453" s="5" t="s">
        <v>1550</v>
      </c>
      <c r="H3453" s="9" t="s">
        <v>1551</v>
      </c>
      <c r="I3453" s="22">
        <v>0</v>
      </c>
      <c r="J3453" s="22">
        <v>0</v>
      </c>
      <c r="K3453" s="12" t="s">
        <v>5194</v>
      </c>
      <c r="T3453" s="12" t="s">
        <v>3594</v>
      </c>
    </row>
    <row r="3454" spans="5:20" ht="12.95" customHeight="1" x14ac:dyDescent="0.2">
      <c r="E3454" s="5" t="s">
        <v>5167</v>
      </c>
      <c r="G3454" s="5" t="s">
        <v>1553</v>
      </c>
      <c r="H3454" s="9" t="s">
        <v>1554</v>
      </c>
      <c r="I3454" s="22">
        <v>0</v>
      </c>
      <c r="J3454" s="22">
        <v>0</v>
      </c>
      <c r="K3454" s="12" t="s">
        <v>5195</v>
      </c>
      <c r="T3454" s="12" t="s">
        <v>3595</v>
      </c>
    </row>
    <row r="3455" spans="5:20" ht="12.95" customHeight="1" x14ac:dyDescent="0.2">
      <c r="E3455" s="5" t="s">
        <v>5167</v>
      </c>
      <c r="G3455" s="5" t="s">
        <v>1556</v>
      </c>
      <c r="H3455" s="9" t="s">
        <v>1557</v>
      </c>
      <c r="I3455" s="22">
        <v>0</v>
      </c>
      <c r="J3455" s="22">
        <v>0</v>
      </c>
      <c r="K3455" s="12" t="s">
        <v>5196</v>
      </c>
      <c r="T3455" s="12" t="s">
        <v>3596</v>
      </c>
    </row>
    <row r="3456" spans="5:20" ht="12.95" customHeight="1" x14ac:dyDescent="0.2">
      <c r="E3456" s="5" t="s">
        <v>5167</v>
      </c>
      <c r="G3456" s="5" t="s">
        <v>1559</v>
      </c>
      <c r="H3456" s="9" t="s">
        <v>1560</v>
      </c>
      <c r="I3456" s="22">
        <v>0</v>
      </c>
      <c r="J3456" s="22">
        <v>0</v>
      </c>
      <c r="K3456" s="12" t="s">
        <v>5197</v>
      </c>
      <c r="T3456" s="12" t="s">
        <v>3597</v>
      </c>
    </row>
    <row r="3457" spans="5:20" ht="12.95" customHeight="1" x14ac:dyDescent="0.2">
      <c r="E3457" s="5" t="s">
        <v>5167</v>
      </c>
      <c r="G3457" s="5" t="s">
        <v>1562</v>
      </c>
      <c r="H3457" s="9" t="s">
        <v>1563</v>
      </c>
      <c r="I3457" s="22">
        <v>0</v>
      </c>
      <c r="J3457" s="22">
        <v>0</v>
      </c>
      <c r="K3457" s="12" t="s">
        <v>5198</v>
      </c>
      <c r="T3457" s="12" t="s">
        <v>3598</v>
      </c>
    </row>
    <row r="3458" spans="5:20" ht="12.95" customHeight="1" x14ac:dyDescent="0.2">
      <c r="E3458" s="5" t="s">
        <v>5167</v>
      </c>
      <c r="G3458" s="5" t="s">
        <v>1565</v>
      </c>
      <c r="H3458" s="9" t="s">
        <v>1566</v>
      </c>
      <c r="I3458" s="22">
        <v>0</v>
      </c>
      <c r="J3458" s="22">
        <v>0</v>
      </c>
      <c r="K3458" s="12" t="s">
        <v>5199</v>
      </c>
      <c r="T3458" s="12" t="s">
        <v>3599</v>
      </c>
    </row>
    <row r="3459" spans="5:20" ht="12.95" customHeight="1" x14ac:dyDescent="0.2">
      <c r="E3459" s="5" t="s">
        <v>5167</v>
      </c>
      <c r="G3459" s="5" t="s">
        <v>1568</v>
      </c>
      <c r="H3459" s="9" t="s">
        <v>1569</v>
      </c>
      <c r="I3459" s="22">
        <v>0</v>
      </c>
      <c r="J3459" s="22">
        <v>0</v>
      </c>
      <c r="K3459" s="12" t="s">
        <v>5200</v>
      </c>
      <c r="T3459" s="12" t="s">
        <v>3600</v>
      </c>
    </row>
    <row r="3460" spans="5:20" ht="12.95" customHeight="1" x14ac:dyDescent="0.2">
      <c r="E3460" s="5" t="s">
        <v>5167</v>
      </c>
      <c r="G3460" s="5" t="s">
        <v>1571</v>
      </c>
      <c r="H3460" s="9" t="s">
        <v>1572</v>
      </c>
      <c r="I3460" s="22">
        <v>0</v>
      </c>
      <c r="J3460" s="22">
        <v>0</v>
      </c>
      <c r="K3460" s="12" t="s">
        <v>5201</v>
      </c>
      <c r="T3460" s="12" t="s">
        <v>3601</v>
      </c>
    </row>
    <row r="3461" spans="5:20" ht="12.95" customHeight="1" x14ac:dyDescent="0.2">
      <c r="E3461" s="5" t="s">
        <v>5167</v>
      </c>
      <c r="G3461" s="5" t="s">
        <v>1574</v>
      </c>
      <c r="H3461" s="9" t="s">
        <v>1575</v>
      </c>
      <c r="I3461" s="22">
        <v>0</v>
      </c>
      <c r="J3461" s="22">
        <v>0</v>
      </c>
      <c r="K3461" s="12" t="s">
        <v>5202</v>
      </c>
      <c r="T3461" s="12" t="s">
        <v>3602</v>
      </c>
    </row>
    <row r="3462" spans="5:20" ht="12.95" customHeight="1" x14ac:dyDescent="0.2">
      <c r="E3462" s="5" t="s">
        <v>5167</v>
      </c>
      <c r="G3462" s="5" t="s">
        <v>1577</v>
      </c>
      <c r="H3462" s="9" t="s">
        <v>1578</v>
      </c>
      <c r="I3462" s="22">
        <v>0</v>
      </c>
      <c r="J3462" s="22">
        <v>0</v>
      </c>
      <c r="K3462" s="12" t="s">
        <v>5203</v>
      </c>
      <c r="T3462" s="12" t="s">
        <v>3603</v>
      </c>
    </row>
    <row r="3463" spans="5:20" ht="12.95" customHeight="1" x14ac:dyDescent="0.2">
      <c r="E3463" s="5" t="s">
        <v>5167</v>
      </c>
      <c r="G3463" s="5" t="s">
        <v>1580</v>
      </c>
      <c r="H3463" s="9" t="s">
        <v>1581</v>
      </c>
      <c r="I3463" s="22">
        <v>0</v>
      </c>
      <c r="J3463" s="22">
        <v>0</v>
      </c>
      <c r="K3463" s="12" t="s">
        <v>5204</v>
      </c>
      <c r="T3463" s="12" t="s">
        <v>3604</v>
      </c>
    </row>
    <row r="3464" spans="5:20" ht="12.95" customHeight="1" x14ac:dyDescent="0.2">
      <c r="E3464" s="5" t="s">
        <v>5167</v>
      </c>
      <c r="G3464" s="5" t="s">
        <v>1583</v>
      </c>
      <c r="H3464" s="9" t="s">
        <v>1584</v>
      </c>
      <c r="I3464" s="22">
        <v>0</v>
      </c>
      <c r="J3464" s="22">
        <v>0</v>
      </c>
      <c r="K3464" s="12" t="s">
        <v>5205</v>
      </c>
      <c r="T3464" s="12" t="s">
        <v>3605</v>
      </c>
    </row>
    <row r="3465" spans="5:20" ht="12.95" customHeight="1" x14ac:dyDescent="0.2">
      <c r="E3465" s="5" t="s">
        <v>5167</v>
      </c>
      <c r="G3465" s="5" t="s">
        <v>1586</v>
      </c>
      <c r="H3465" s="9" t="s">
        <v>1587</v>
      </c>
      <c r="I3465" s="22">
        <v>0</v>
      </c>
      <c r="J3465" s="22">
        <v>0</v>
      </c>
      <c r="K3465" s="12" t="s">
        <v>5206</v>
      </c>
      <c r="T3465" s="12" t="s">
        <v>3606</v>
      </c>
    </row>
    <row r="3466" spans="5:20" ht="12.95" customHeight="1" x14ac:dyDescent="0.2">
      <c r="E3466" s="5" t="s">
        <v>5167</v>
      </c>
      <c r="G3466" s="5" t="s">
        <v>1589</v>
      </c>
      <c r="H3466" s="9" t="s">
        <v>1590</v>
      </c>
      <c r="I3466" s="22">
        <v>0</v>
      </c>
      <c r="J3466" s="22">
        <v>0</v>
      </c>
      <c r="K3466" s="12" t="s">
        <v>5207</v>
      </c>
      <c r="T3466" s="12" t="s">
        <v>3607</v>
      </c>
    </row>
    <row r="3467" spans="5:20" ht="12.95" customHeight="1" x14ac:dyDescent="0.2">
      <c r="E3467" s="5" t="s">
        <v>5167</v>
      </c>
      <c r="G3467" s="5" t="s">
        <v>1592</v>
      </c>
      <c r="H3467" s="9" t="s">
        <v>1593</v>
      </c>
      <c r="I3467" s="22">
        <v>0</v>
      </c>
      <c r="J3467" s="22">
        <v>0</v>
      </c>
      <c r="K3467" s="12" t="s">
        <v>5208</v>
      </c>
      <c r="T3467" s="12" t="s">
        <v>3608</v>
      </c>
    </row>
    <row r="3468" spans="5:20" ht="12.95" customHeight="1" x14ac:dyDescent="0.2">
      <c r="E3468" s="5" t="s">
        <v>5167</v>
      </c>
      <c r="G3468" s="5" t="s">
        <v>1595</v>
      </c>
      <c r="H3468" s="9" t="s">
        <v>1596</v>
      </c>
      <c r="I3468" s="22">
        <v>0</v>
      </c>
      <c r="J3468" s="22">
        <v>0</v>
      </c>
      <c r="K3468" s="12" t="s">
        <v>5209</v>
      </c>
      <c r="T3468" s="12" t="s">
        <v>3609</v>
      </c>
    </row>
    <row r="3469" spans="5:20" ht="12.95" customHeight="1" x14ac:dyDescent="0.2">
      <c r="E3469" s="5" t="s">
        <v>5167</v>
      </c>
      <c r="G3469" s="3" t="s">
        <v>1598</v>
      </c>
      <c r="H3469" s="10" t="s">
        <v>1599</v>
      </c>
      <c r="I3469" s="23">
        <f>SUM(I3452:I3468)</f>
        <v>0</v>
      </c>
      <c r="J3469" s="23">
        <f>SUM(J3452:J3468)</f>
        <v>0</v>
      </c>
      <c r="K3469" s="13" t="s">
        <v>5210</v>
      </c>
      <c r="T3469" s="12" t="s">
        <v>3610</v>
      </c>
    </row>
    <row r="3470" spans="5:20" ht="12.95" customHeight="1" x14ac:dyDescent="0.2">
      <c r="E3470" s="5" t="s">
        <v>5167</v>
      </c>
      <c r="G3470" s="7" t="s">
        <v>1601</v>
      </c>
      <c r="H3470" s="8" t="s">
        <v>1602</v>
      </c>
      <c r="I3470" s="21"/>
      <c r="J3470" s="21"/>
      <c r="K3470" s="12" t="s">
        <v>5211</v>
      </c>
      <c r="T3470" s="12" t="s">
        <v>3611</v>
      </c>
    </row>
    <row r="3471" spans="5:20" ht="12.95" customHeight="1" x14ac:dyDescent="0.2">
      <c r="E3471" s="5" t="s">
        <v>5167</v>
      </c>
      <c r="G3471" s="5" t="s">
        <v>1604</v>
      </c>
      <c r="H3471" s="9" t="s">
        <v>1605</v>
      </c>
      <c r="I3471" s="22">
        <v>0</v>
      </c>
      <c r="J3471" s="22">
        <v>0</v>
      </c>
      <c r="K3471" s="12" t="s">
        <v>5212</v>
      </c>
      <c r="T3471" s="12" t="s">
        <v>3612</v>
      </c>
    </row>
    <row r="3472" spans="5:20" ht="12.95" customHeight="1" x14ac:dyDescent="0.2">
      <c r="E3472" s="5" t="s">
        <v>5167</v>
      </c>
      <c r="G3472" s="5" t="s">
        <v>1607</v>
      </c>
      <c r="H3472" s="9" t="s">
        <v>1608</v>
      </c>
      <c r="I3472" s="22">
        <v>0</v>
      </c>
      <c r="J3472" s="22">
        <v>0</v>
      </c>
      <c r="K3472" s="12" t="s">
        <v>5213</v>
      </c>
      <c r="T3472" s="12" t="s">
        <v>3613</v>
      </c>
    </row>
    <row r="3473" spans="5:20" ht="12.95" customHeight="1" x14ac:dyDescent="0.2">
      <c r="E3473" s="5" t="s">
        <v>5167</v>
      </c>
      <c r="G3473" s="5" t="s">
        <v>1610</v>
      </c>
      <c r="H3473" s="9" t="s">
        <v>1611</v>
      </c>
      <c r="I3473" s="22">
        <v>0</v>
      </c>
      <c r="J3473" s="22">
        <v>0</v>
      </c>
      <c r="K3473" s="12" t="s">
        <v>5214</v>
      </c>
      <c r="T3473" s="12" t="s">
        <v>3614</v>
      </c>
    </row>
    <row r="3474" spans="5:20" ht="12.95" customHeight="1" x14ac:dyDescent="0.2">
      <c r="E3474" s="5" t="s">
        <v>5167</v>
      </c>
      <c r="G3474" s="3" t="s">
        <v>1613</v>
      </c>
      <c r="H3474" s="10" t="s">
        <v>1614</v>
      </c>
      <c r="I3474" s="23">
        <f>SUM(I3471:I3473)</f>
        <v>0</v>
      </c>
      <c r="J3474" s="23">
        <f>SUM(J3471:J3473)</f>
        <v>0</v>
      </c>
      <c r="K3474" s="13" t="s">
        <v>5215</v>
      </c>
      <c r="T3474" s="12" t="s">
        <v>3615</v>
      </c>
    </row>
    <row r="3475" spans="5:20" ht="12.95" customHeight="1" x14ac:dyDescent="0.2">
      <c r="E3475" s="5" t="s">
        <v>5167</v>
      </c>
      <c r="G3475" s="3" t="s">
        <v>1616</v>
      </c>
      <c r="H3475" s="10" t="s">
        <v>1617</v>
      </c>
      <c r="I3475" s="23">
        <f>+I3469+I3474</f>
        <v>0</v>
      </c>
      <c r="J3475" s="23">
        <f>+J3469+J3474</f>
        <v>0</v>
      </c>
      <c r="K3475" s="13" t="s">
        <v>5216</v>
      </c>
      <c r="T3475" s="12" t="s">
        <v>3616</v>
      </c>
    </row>
    <row r="3476" spans="5:20" ht="12.95" customHeight="1" x14ac:dyDescent="0.2">
      <c r="E3476" s="5" t="s">
        <v>5167</v>
      </c>
      <c r="G3476" s="7" t="s">
        <v>1619</v>
      </c>
      <c r="H3476" s="8" t="s">
        <v>1620</v>
      </c>
      <c r="I3476" s="21"/>
      <c r="J3476" s="21"/>
      <c r="K3476" s="12" t="s">
        <v>5217</v>
      </c>
      <c r="T3476" s="12" t="s">
        <v>3617</v>
      </c>
    </row>
    <row r="3477" spans="5:20" ht="12.95" customHeight="1" x14ac:dyDescent="0.2">
      <c r="E3477" s="5" t="s">
        <v>5167</v>
      </c>
      <c r="G3477" s="3" t="s">
        <v>1622</v>
      </c>
      <c r="H3477" s="10" t="s">
        <v>1623</v>
      </c>
      <c r="I3477" s="23">
        <f>+I3450-(I3475*$I$1)</f>
        <v>0</v>
      </c>
      <c r="J3477" s="23">
        <f>+J3450-(J3475*$I$1)</f>
        <v>0</v>
      </c>
      <c r="K3477" s="13" t="s">
        <v>5218</v>
      </c>
      <c r="T3477" s="12" t="s">
        <v>3618</v>
      </c>
    </row>
    <row r="3478" spans="5:20" ht="12.95" customHeight="1" x14ac:dyDescent="0.2">
      <c r="E3478" s="5" t="s">
        <v>5167</v>
      </c>
      <c r="G3478" s="5" t="s">
        <v>1625</v>
      </c>
      <c r="H3478" s="9" t="s">
        <v>1626</v>
      </c>
      <c r="I3478" s="22">
        <v>0</v>
      </c>
      <c r="J3478" s="22">
        <v>0</v>
      </c>
      <c r="K3478" s="12" t="s">
        <v>5219</v>
      </c>
      <c r="T3478" s="12" t="s">
        <v>3619</v>
      </c>
    </row>
    <row r="3479" spans="5:20" ht="12.95" customHeight="1" x14ac:dyDescent="0.2">
      <c r="E3479" s="5" t="s">
        <v>5167</v>
      </c>
      <c r="G3479" s="3" t="s">
        <v>1628</v>
      </c>
      <c r="H3479" s="10" t="s">
        <v>1629</v>
      </c>
      <c r="I3479" s="23">
        <f>+I3477-(I3478*$I$1)</f>
        <v>0</v>
      </c>
      <c r="J3479" s="23">
        <f>+J3477-(J3478*$I$1)</f>
        <v>0</v>
      </c>
      <c r="K3479" s="13" t="s">
        <v>5220</v>
      </c>
      <c r="T3479" s="12" t="s">
        <v>3620</v>
      </c>
    </row>
    <row r="3480" spans="5:20" ht="12.95" customHeight="1" x14ac:dyDescent="0.2">
      <c r="E3480" s="5" t="s">
        <v>5167</v>
      </c>
      <c r="G3480" s="5" t="s">
        <v>1631</v>
      </c>
      <c r="H3480" s="9" t="s">
        <v>1632</v>
      </c>
      <c r="I3480" s="22">
        <v>0</v>
      </c>
      <c r="J3480" s="22">
        <v>0</v>
      </c>
      <c r="K3480" s="12" t="s">
        <v>5221</v>
      </c>
      <c r="T3480" s="12" t="s">
        <v>3621</v>
      </c>
    </row>
    <row r="3481" spans="5:20" ht="12.95" customHeight="1" x14ac:dyDescent="0.2">
      <c r="E3481" s="5" t="s">
        <v>5167</v>
      </c>
      <c r="G3481" s="5" t="s">
        <v>1634</v>
      </c>
      <c r="H3481" s="9" t="s">
        <v>1635</v>
      </c>
      <c r="I3481" s="22">
        <v>0</v>
      </c>
      <c r="J3481" s="22">
        <v>0</v>
      </c>
      <c r="K3481" s="12" t="s">
        <v>5222</v>
      </c>
      <c r="T3481" s="12" t="s">
        <v>3622</v>
      </c>
    </row>
    <row r="3482" spans="5:20" ht="12.95" customHeight="1" x14ac:dyDescent="0.2">
      <c r="E3482" s="5" t="s">
        <v>5167</v>
      </c>
      <c r="G3482" s="3" t="s">
        <v>1637</v>
      </c>
      <c r="H3482" s="10" t="s">
        <v>1638</v>
      </c>
      <c r="I3482" s="23">
        <f>SUM(I3479:I3481)</f>
        <v>0</v>
      </c>
      <c r="J3482" s="23">
        <f>SUM(J3479:J3481)</f>
        <v>0</v>
      </c>
      <c r="K3482" s="13" t="s">
        <v>5223</v>
      </c>
      <c r="T3482" s="12" t="s">
        <v>3623</v>
      </c>
    </row>
    <row r="3483" spans="5:20" ht="12.95" customHeight="1" x14ac:dyDescent="0.2">
      <c r="E3483" s="5" t="s">
        <v>5167</v>
      </c>
      <c r="G3483" s="7" t="s">
        <v>1640</v>
      </c>
      <c r="H3483" s="8" t="s">
        <v>1641</v>
      </c>
      <c r="I3483" s="21"/>
      <c r="J3483" s="21"/>
      <c r="K3483" s="12" t="s">
        <v>5224</v>
      </c>
      <c r="T3483" s="12" t="s">
        <v>3624</v>
      </c>
    </row>
    <row r="3484" spans="5:20" ht="12.95" customHeight="1" x14ac:dyDescent="0.2">
      <c r="E3484" s="5" t="s">
        <v>5167</v>
      </c>
      <c r="G3484" s="5" t="s">
        <v>1643</v>
      </c>
      <c r="H3484" s="9" t="s">
        <v>1644</v>
      </c>
      <c r="I3484" s="22">
        <v>0</v>
      </c>
      <c r="J3484" s="22">
        <v>0</v>
      </c>
      <c r="K3484" s="12" t="s">
        <v>5225</v>
      </c>
      <c r="T3484" s="12" t="s">
        <v>3625</v>
      </c>
    </row>
    <row r="3485" spans="5:20" ht="12.95" customHeight="1" x14ac:dyDescent="0.2">
      <c r="E3485" s="5" t="s">
        <v>5167</v>
      </c>
      <c r="G3485" s="5" t="s">
        <v>1646</v>
      </c>
      <c r="H3485" s="9" t="s">
        <v>1647</v>
      </c>
      <c r="I3485" s="22">
        <v>0</v>
      </c>
      <c r="J3485" s="22">
        <v>0</v>
      </c>
      <c r="K3485" s="12" t="s">
        <v>5226</v>
      </c>
      <c r="T3485" s="12" t="s">
        <v>3626</v>
      </c>
    </row>
    <row r="3486" spans="5:20" ht="12.95" customHeight="1" x14ac:dyDescent="0.2">
      <c r="E3486" s="5" t="s">
        <v>5167</v>
      </c>
      <c r="G3486" s="5" t="s">
        <v>1649</v>
      </c>
      <c r="H3486" s="9" t="s">
        <v>1650</v>
      </c>
      <c r="I3486" s="22">
        <v>0</v>
      </c>
      <c r="J3486" s="22">
        <v>0</v>
      </c>
      <c r="K3486" s="12" t="s">
        <v>5227</v>
      </c>
      <c r="T3486" s="12" t="s">
        <v>3627</v>
      </c>
    </row>
    <row r="3487" spans="5:20" ht="12.95" customHeight="1" x14ac:dyDescent="0.2">
      <c r="E3487" s="5" t="s">
        <v>5167</v>
      </c>
      <c r="G3487" s="5" t="s">
        <v>1652</v>
      </c>
      <c r="H3487" s="9" t="s">
        <v>1653</v>
      </c>
      <c r="I3487" s="22">
        <v>0</v>
      </c>
      <c r="J3487" s="22">
        <v>0</v>
      </c>
      <c r="K3487" s="12" t="s">
        <v>5228</v>
      </c>
      <c r="T3487" s="12" t="s">
        <v>3628</v>
      </c>
    </row>
    <row r="3488" spans="5:20" ht="12.95" customHeight="1" x14ac:dyDescent="0.2">
      <c r="E3488" s="5" t="s">
        <v>5167</v>
      </c>
      <c r="G3488" s="5" t="s">
        <v>1655</v>
      </c>
      <c r="H3488" s="9" t="s">
        <v>1656</v>
      </c>
      <c r="I3488" s="22">
        <v>0</v>
      </c>
      <c r="J3488" s="22">
        <v>0</v>
      </c>
      <c r="K3488" s="12" t="s">
        <v>5229</v>
      </c>
      <c r="T3488" s="12" t="s">
        <v>3629</v>
      </c>
    </row>
    <row r="3489" spans="4:20" ht="12.95" customHeight="1" x14ac:dyDescent="0.2">
      <c r="E3489" s="5" t="s">
        <v>5167</v>
      </c>
      <c r="G3489" s="5" t="s">
        <v>1658</v>
      </c>
      <c r="H3489" s="9" t="s">
        <v>1659</v>
      </c>
      <c r="I3489" s="22">
        <v>0</v>
      </c>
      <c r="J3489" s="22">
        <v>0</v>
      </c>
      <c r="K3489" s="12" t="s">
        <v>5230</v>
      </c>
      <c r="T3489" s="12" t="s">
        <v>3630</v>
      </c>
    </row>
    <row r="3490" spans="4:20" ht="12.95" customHeight="1" x14ac:dyDescent="0.2">
      <c r="E3490" s="5" t="s">
        <v>5167</v>
      </c>
      <c r="G3490" s="5" t="s">
        <v>1661</v>
      </c>
      <c r="H3490" s="9" t="s">
        <v>1662</v>
      </c>
      <c r="I3490" s="22">
        <v>0</v>
      </c>
      <c r="J3490" s="22">
        <v>0</v>
      </c>
      <c r="K3490" s="12" t="s">
        <v>5231</v>
      </c>
      <c r="T3490" s="12" t="s">
        <v>3631</v>
      </c>
    </row>
    <row r="3491" spans="4:20" ht="12.95" customHeight="1" x14ac:dyDescent="0.2">
      <c r="E3491" s="5" t="s">
        <v>5167</v>
      </c>
      <c r="G3491" s="5" t="s">
        <v>1664</v>
      </c>
      <c r="H3491" s="9" t="s">
        <v>1665</v>
      </c>
      <c r="I3491" s="22">
        <v>0</v>
      </c>
      <c r="J3491" s="22">
        <v>0</v>
      </c>
      <c r="K3491" s="12" t="s">
        <v>5232</v>
      </c>
      <c r="T3491" s="12" t="s">
        <v>3632</v>
      </c>
    </row>
    <row r="3492" spans="4:20" ht="12.95" customHeight="1" x14ac:dyDescent="0.2">
      <c r="E3492" s="5" t="s">
        <v>5167</v>
      </c>
      <c r="G3492" s="5" t="s">
        <v>1667</v>
      </c>
      <c r="H3492" s="9" t="s">
        <v>1668</v>
      </c>
      <c r="I3492" s="22">
        <v>0</v>
      </c>
      <c r="J3492" s="22">
        <v>0</v>
      </c>
      <c r="K3492" s="12" t="s">
        <v>5233</v>
      </c>
      <c r="T3492" s="12" t="s">
        <v>3633</v>
      </c>
    </row>
    <row r="3493" spans="4:20" ht="12.95" customHeight="1" x14ac:dyDescent="0.2">
      <c r="E3493" s="5" t="s">
        <v>5167</v>
      </c>
      <c r="G3493" s="3" t="s">
        <v>1670</v>
      </c>
      <c r="H3493" s="10" t="s">
        <v>1671</v>
      </c>
      <c r="I3493" s="23">
        <f>+I3482+SUM(I3484:I3492)</f>
        <v>0</v>
      </c>
      <c r="J3493" s="23">
        <f>+J3482+SUM(J3484:J3492)</f>
        <v>0</v>
      </c>
      <c r="K3493" s="13" t="s">
        <v>5234</v>
      </c>
      <c r="T3493" s="12" t="s">
        <v>3634</v>
      </c>
    </row>
    <row r="3494" spans="4:20" ht="12.95" customHeight="1" x14ac:dyDescent="0.2">
      <c r="D3494" s="5" t="s">
        <v>5235</v>
      </c>
      <c r="E3494" s="5" t="s">
        <v>5236</v>
      </c>
      <c r="F3494" s="18" t="s">
        <v>5660</v>
      </c>
      <c r="G3494" s="7" t="s">
        <v>4652</v>
      </c>
      <c r="H3494" s="8" t="s">
        <v>4653</v>
      </c>
      <c r="I3494" s="21"/>
      <c r="J3494" s="21"/>
      <c r="K3494" s="12" t="s">
        <v>5237</v>
      </c>
      <c r="T3494" s="12" t="s">
        <v>3568</v>
      </c>
    </row>
    <row r="3495" spans="4:20" ht="12.95" customHeight="1" x14ac:dyDescent="0.2">
      <c r="E3495" s="5" t="s">
        <v>5236</v>
      </c>
      <c r="G3495" s="5" t="s">
        <v>4655</v>
      </c>
      <c r="H3495" s="9" t="s">
        <v>4656</v>
      </c>
      <c r="I3495" s="22">
        <v>0</v>
      </c>
      <c r="J3495" s="22">
        <v>0</v>
      </c>
      <c r="K3495" s="12" t="s">
        <v>5238</v>
      </c>
      <c r="T3495" s="12" t="s">
        <v>3569</v>
      </c>
    </row>
    <row r="3496" spans="4:20" ht="12.95" customHeight="1" x14ac:dyDescent="0.2">
      <c r="E3496" s="5" t="s">
        <v>5236</v>
      </c>
      <c r="G3496" s="5" t="s">
        <v>4658</v>
      </c>
      <c r="H3496" s="9" t="s">
        <v>4659</v>
      </c>
      <c r="I3496" s="22">
        <v>0</v>
      </c>
      <c r="J3496" s="22">
        <v>0</v>
      </c>
      <c r="K3496" s="12" t="s">
        <v>5239</v>
      </c>
      <c r="T3496" s="12" t="s">
        <v>3570</v>
      </c>
    </row>
    <row r="3497" spans="4:20" ht="12.95" customHeight="1" x14ac:dyDescent="0.2">
      <c r="E3497" s="5" t="s">
        <v>5236</v>
      </c>
      <c r="G3497" s="5" t="s">
        <v>4661</v>
      </c>
      <c r="H3497" s="9" t="s">
        <v>4662</v>
      </c>
      <c r="I3497" s="22">
        <v>0</v>
      </c>
      <c r="J3497" s="22">
        <v>0</v>
      </c>
      <c r="K3497" s="12" t="s">
        <v>5240</v>
      </c>
      <c r="T3497" s="12" t="s">
        <v>3571</v>
      </c>
    </row>
    <row r="3498" spans="4:20" ht="12.95" customHeight="1" x14ac:dyDescent="0.2">
      <c r="E3498" s="5" t="s">
        <v>5236</v>
      </c>
      <c r="G3498" s="5" t="s">
        <v>4664</v>
      </c>
      <c r="H3498" s="9" t="s">
        <v>4665</v>
      </c>
      <c r="I3498" s="22">
        <v>0</v>
      </c>
      <c r="J3498" s="22">
        <v>0</v>
      </c>
      <c r="K3498" s="12" t="s">
        <v>5241</v>
      </c>
      <c r="T3498" s="12" t="s">
        <v>3572</v>
      </c>
    </row>
    <row r="3499" spans="4:20" ht="12.95" customHeight="1" x14ac:dyDescent="0.2">
      <c r="E3499" s="5" t="s">
        <v>5236</v>
      </c>
      <c r="G3499" s="5" t="s">
        <v>4667</v>
      </c>
      <c r="H3499" s="9" t="s">
        <v>4668</v>
      </c>
      <c r="I3499" s="22">
        <v>0</v>
      </c>
      <c r="J3499" s="22">
        <v>0</v>
      </c>
      <c r="K3499" s="12" t="s">
        <v>5242</v>
      </c>
      <c r="T3499" s="12" t="s">
        <v>3573</v>
      </c>
    </row>
    <row r="3500" spans="4:20" ht="12.95" customHeight="1" x14ac:dyDescent="0.2">
      <c r="E3500" s="5" t="s">
        <v>5236</v>
      </c>
      <c r="G3500" s="5" t="s">
        <v>4670</v>
      </c>
      <c r="H3500" s="9" t="s">
        <v>4671</v>
      </c>
      <c r="I3500" s="22">
        <v>0</v>
      </c>
      <c r="J3500" s="22">
        <v>0</v>
      </c>
      <c r="K3500" s="12" t="s">
        <v>5243</v>
      </c>
      <c r="T3500" s="12" t="s">
        <v>3574</v>
      </c>
    </row>
    <row r="3501" spans="4:20" ht="12.95" customHeight="1" x14ac:dyDescent="0.2">
      <c r="E3501" s="5" t="s">
        <v>5236</v>
      </c>
      <c r="G3501" s="5" t="s">
        <v>4673</v>
      </c>
      <c r="H3501" s="9" t="s">
        <v>4674</v>
      </c>
      <c r="I3501" s="22">
        <v>0</v>
      </c>
      <c r="J3501" s="22">
        <v>0</v>
      </c>
      <c r="K3501" s="12" t="s">
        <v>5244</v>
      </c>
      <c r="T3501" s="12" t="s">
        <v>3575</v>
      </c>
    </row>
    <row r="3502" spans="4:20" ht="12.95" customHeight="1" x14ac:dyDescent="0.2">
      <c r="E3502" s="5" t="s">
        <v>5236</v>
      </c>
      <c r="G3502" s="5" t="s">
        <v>4676</v>
      </c>
      <c r="H3502" s="9" t="s">
        <v>4677</v>
      </c>
      <c r="I3502" s="22">
        <v>0</v>
      </c>
      <c r="J3502" s="22">
        <v>0</v>
      </c>
      <c r="K3502" s="12" t="s">
        <v>5245</v>
      </c>
      <c r="T3502" s="12" t="s">
        <v>3576</v>
      </c>
    </row>
    <row r="3503" spans="4:20" ht="12.95" customHeight="1" x14ac:dyDescent="0.2">
      <c r="E3503" s="5" t="s">
        <v>5236</v>
      </c>
      <c r="G3503" s="5" t="s">
        <v>4679</v>
      </c>
      <c r="H3503" s="9" t="s">
        <v>4680</v>
      </c>
      <c r="I3503" s="22">
        <v>0</v>
      </c>
      <c r="J3503" s="22">
        <v>0</v>
      </c>
      <c r="K3503" s="12" t="s">
        <v>5246</v>
      </c>
      <c r="T3503" s="12" t="s">
        <v>3577</v>
      </c>
    </row>
    <row r="3504" spans="4:20" ht="12.95" customHeight="1" x14ac:dyDescent="0.2">
      <c r="E3504" s="5" t="s">
        <v>5236</v>
      </c>
      <c r="G3504" s="5" t="s">
        <v>4682</v>
      </c>
      <c r="H3504" s="9" t="s">
        <v>4683</v>
      </c>
      <c r="I3504" s="22">
        <v>0</v>
      </c>
      <c r="J3504" s="22">
        <v>0</v>
      </c>
      <c r="K3504" s="12" t="s">
        <v>5247</v>
      </c>
      <c r="T3504" s="12" t="s">
        <v>3578</v>
      </c>
    </row>
    <row r="3505" spans="5:20" ht="12.95" customHeight="1" x14ac:dyDescent="0.2">
      <c r="E3505" s="5" t="s">
        <v>5236</v>
      </c>
      <c r="G3505" s="5" t="s">
        <v>4685</v>
      </c>
      <c r="H3505" s="9" t="s">
        <v>4686</v>
      </c>
      <c r="I3505" s="22">
        <v>0</v>
      </c>
      <c r="J3505" s="22">
        <v>0</v>
      </c>
      <c r="K3505" s="12" t="s">
        <v>5248</v>
      </c>
      <c r="T3505" s="12" t="s">
        <v>3579</v>
      </c>
    </row>
    <row r="3506" spans="5:20" ht="12.95" customHeight="1" x14ac:dyDescent="0.2">
      <c r="E3506" s="5" t="s">
        <v>5236</v>
      </c>
      <c r="G3506" s="5" t="s">
        <v>4688</v>
      </c>
      <c r="H3506" s="9" t="s">
        <v>4689</v>
      </c>
      <c r="I3506" s="22">
        <v>0</v>
      </c>
      <c r="J3506" s="22">
        <v>0</v>
      </c>
      <c r="K3506" s="12" t="s">
        <v>5249</v>
      </c>
      <c r="T3506" s="12" t="s">
        <v>3580</v>
      </c>
    </row>
    <row r="3507" spans="5:20" ht="12.95" customHeight="1" x14ac:dyDescent="0.2">
      <c r="E3507" s="5" t="s">
        <v>5236</v>
      </c>
      <c r="G3507" s="5" t="s">
        <v>4691</v>
      </c>
      <c r="H3507" s="9" t="s">
        <v>4692</v>
      </c>
      <c r="I3507" s="22">
        <v>0</v>
      </c>
      <c r="J3507" s="22">
        <v>0</v>
      </c>
      <c r="K3507" s="12" t="s">
        <v>5250</v>
      </c>
      <c r="T3507" s="12" t="s">
        <v>3581</v>
      </c>
    </row>
    <row r="3508" spans="5:20" ht="12.95" customHeight="1" x14ac:dyDescent="0.2">
      <c r="E3508" s="5" t="s">
        <v>5236</v>
      </c>
      <c r="G3508" s="5" t="s">
        <v>4694</v>
      </c>
      <c r="H3508" s="9" t="s">
        <v>4695</v>
      </c>
      <c r="I3508" s="22">
        <v>0</v>
      </c>
      <c r="J3508" s="22">
        <v>0</v>
      </c>
      <c r="K3508" s="12" t="s">
        <v>5251</v>
      </c>
      <c r="T3508" s="12" t="s">
        <v>3582</v>
      </c>
    </row>
    <row r="3509" spans="5:20" ht="12.95" customHeight="1" x14ac:dyDescent="0.2">
      <c r="E3509" s="5" t="s">
        <v>5236</v>
      </c>
      <c r="G3509" s="3" t="s">
        <v>4697</v>
      </c>
      <c r="H3509" s="10" t="s">
        <v>4698</v>
      </c>
      <c r="I3509" s="23">
        <f>SUM(I3495:I3508)</f>
        <v>0</v>
      </c>
      <c r="J3509" s="23">
        <f>SUM(J3495:J3508)</f>
        <v>0</v>
      </c>
      <c r="K3509" s="13" t="s">
        <v>5252</v>
      </c>
      <c r="T3509" s="12" t="s">
        <v>3583</v>
      </c>
    </row>
    <row r="3510" spans="5:20" ht="12.95" customHeight="1" x14ac:dyDescent="0.2">
      <c r="E3510" s="5" t="s">
        <v>5236</v>
      </c>
      <c r="G3510" s="5" t="s">
        <v>4700</v>
      </c>
      <c r="H3510" s="9" t="s">
        <v>4701</v>
      </c>
      <c r="I3510" s="22">
        <v>0</v>
      </c>
      <c r="J3510" s="22">
        <v>0</v>
      </c>
      <c r="K3510" s="12" t="s">
        <v>5253</v>
      </c>
      <c r="T3510" s="12" t="s">
        <v>3584</v>
      </c>
    </row>
    <row r="3511" spans="5:20" ht="12.95" customHeight="1" x14ac:dyDescent="0.2">
      <c r="E3511" s="5" t="s">
        <v>5236</v>
      </c>
      <c r="G3511" s="3" t="s">
        <v>4703</v>
      </c>
      <c r="H3511" s="10" t="s">
        <v>4704</v>
      </c>
      <c r="I3511" s="23">
        <f>+I3509-(I3510*$I$1)</f>
        <v>0</v>
      </c>
      <c r="J3511" s="23">
        <f>+J3509-(J3510*$I$1)</f>
        <v>0</v>
      </c>
      <c r="K3511" s="13" t="s">
        <v>5254</v>
      </c>
      <c r="T3511" s="12" t="s">
        <v>3585</v>
      </c>
    </row>
    <row r="3512" spans="5:20" ht="12.95" customHeight="1" x14ac:dyDescent="0.2">
      <c r="E3512" s="5" t="s">
        <v>5236</v>
      </c>
      <c r="G3512" s="7" t="s">
        <v>4706</v>
      </c>
      <c r="H3512" s="8" t="s">
        <v>4707</v>
      </c>
      <c r="I3512" s="21"/>
      <c r="J3512" s="21"/>
      <c r="K3512" s="12" t="s">
        <v>5255</v>
      </c>
      <c r="T3512" s="12" t="s">
        <v>3586</v>
      </c>
    </row>
    <row r="3513" spans="5:20" ht="12.95" customHeight="1" x14ac:dyDescent="0.2">
      <c r="E3513" s="5" t="s">
        <v>5236</v>
      </c>
      <c r="G3513" s="5" t="s">
        <v>4709</v>
      </c>
      <c r="H3513" s="9" t="s">
        <v>4710</v>
      </c>
      <c r="I3513" s="22">
        <v>0</v>
      </c>
      <c r="J3513" s="22">
        <v>0</v>
      </c>
      <c r="K3513" s="12" t="s">
        <v>5256</v>
      </c>
      <c r="T3513" s="12" t="s">
        <v>3587</v>
      </c>
    </row>
    <row r="3514" spans="5:20" ht="12.95" customHeight="1" x14ac:dyDescent="0.2">
      <c r="E3514" s="5" t="s">
        <v>5236</v>
      </c>
      <c r="G3514" s="5" t="s">
        <v>4712</v>
      </c>
      <c r="H3514" s="9" t="s">
        <v>1533</v>
      </c>
      <c r="I3514" s="22">
        <v>0</v>
      </c>
      <c r="J3514" s="22">
        <v>0</v>
      </c>
      <c r="K3514" s="12" t="s">
        <v>5257</v>
      </c>
      <c r="T3514" s="12" t="s">
        <v>3588</v>
      </c>
    </row>
    <row r="3515" spans="5:20" ht="12.95" customHeight="1" x14ac:dyDescent="0.2">
      <c r="E3515" s="5" t="s">
        <v>5236</v>
      </c>
      <c r="G3515" s="5" t="s">
        <v>1535</v>
      </c>
      <c r="H3515" s="9" t="s">
        <v>1536</v>
      </c>
      <c r="I3515" s="22">
        <v>0</v>
      </c>
      <c r="J3515" s="22">
        <v>0</v>
      </c>
      <c r="K3515" s="12" t="s">
        <v>5258</v>
      </c>
      <c r="T3515" s="12" t="s">
        <v>3589</v>
      </c>
    </row>
    <row r="3516" spans="5:20" ht="12.95" customHeight="1" x14ac:dyDescent="0.2">
      <c r="E3516" s="5" t="s">
        <v>5236</v>
      </c>
      <c r="G3516" s="3" t="s">
        <v>1538</v>
      </c>
      <c r="H3516" s="10" t="s">
        <v>1539</v>
      </c>
      <c r="I3516" s="23">
        <f>SUM(I3513:I3515)</f>
        <v>0</v>
      </c>
      <c r="J3516" s="23">
        <f>SUM(J3513:J3515)</f>
        <v>0</v>
      </c>
      <c r="K3516" s="13" t="s">
        <v>5259</v>
      </c>
      <c r="T3516" s="12" t="s">
        <v>3590</v>
      </c>
    </row>
    <row r="3517" spans="5:20" ht="12.95" customHeight="1" x14ac:dyDescent="0.2">
      <c r="E3517" s="5" t="s">
        <v>5236</v>
      </c>
      <c r="G3517" s="3" t="s">
        <v>1541</v>
      </c>
      <c r="H3517" s="10" t="s">
        <v>1542</v>
      </c>
      <c r="I3517" s="23">
        <f>+I3511+I3516</f>
        <v>0</v>
      </c>
      <c r="J3517" s="23">
        <f>+J3511+J3516</f>
        <v>0</v>
      </c>
      <c r="K3517" s="13" t="s">
        <v>5260</v>
      </c>
      <c r="T3517" s="12" t="s">
        <v>3591</v>
      </c>
    </row>
    <row r="3518" spans="5:20" ht="12.95" customHeight="1" x14ac:dyDescent="0.2">
      <c r="E3518" s="5" t="s">
        <v>5236</v>
      </c>
      <c r="G3518" s="7" t="s">
        <v>1544</v>
      </c>
      <c r="H3518" s="8" t="s">
        <v>1545</v>
      </c>
      <c r="I3518" s="21"/>
      <c r="J3518" s="21"/>
      <c r="K3518" s="12" t="s">
        <v>5261</v>
      </c>
      <c r="T3518" s="12" t="s">
        <v>3592</v>
      </c>
    </row>
    <row r="3519" spans="5:20" ht="12.95" customHeight="1" x14ac:dyDescent="0.2">
      <c r="E3519" s="5" t="s">
        <v>5236</v>
      </c>
      <c r="G3519" s="5" t="s">
        <v>1547</v>
      </c>
      <c r="H3519" s="9" t="s">
        <v>1548</v>
      </c>
      <c r="I3519" s="22">
        <v>0</v>
      </c>
      <c r="J3519" s="22">
        <v>14320</v>
      </c>
      <c r="K3519" s="12" t="s">
        <v>5262</v>
      </c>
      <c r="T3519" s="12" t="s">
        <v>3593</v>
      </c>
    </row>
    <row r="3520" spans="5:20" ht="12.95" customHeight="1" x14ac:dyDescent="0.2">
      <c r="E3520" s="5" t="s">
        <v>5236</v>
      </c>
      <c r="G3520" s="5" t="s">
        <v>1550</v>
      </c>
      <c r="H3520" s="9" t="s">
        <v>1551</v>
      </c>
      <c r="I3520" s="22">
        <v>0</v>
      </c>
      <c r="J3520" s="22">
        <f>8734+4876</f>
        <v>13610</v>
      </c>
      <c r="K3520" s="12" t="s">
        <v>5263</v>
      </c>
      <c r="T3520" s="12" t="s">
        <v>3594</v>
      </c>
    </row>
    <row r="3521" spans="5:20" ht="12.95" customHeight="1" x14ac:dyDescent="0.2">
      <c r="E3521" s="5" t="s">
        <v>5236</v>
      </c>
      <c r="G3521" s="5" t="s">
        <v>1553</v>
      </c>
      <c r="H3521" s="9" t="s">
        <v>1554</v>
      </c>
      <c r="I3521" s="22">
        <v>0</v>
      </c>
      <c r="J3521" s="22">
        <v>0</v>
      </c>
      <c r="K3521" s="12" t="s">
        <v>5264</v>
      </c>
      <c r="T3521" s="12" t="s">
        <v>3595</v>
      </c>
    </row>
    <row r="3522" spans="5:20" ht="12.95" customHeight="1" x14ac:dyDescent="0.2">
      <c r="E3522" s="5" t="s">
        <v>5236</v>
      </c>
      <c r="G3522" s="5" t="s">
        <v>1556</v>
      </c>
      <c r="H3522" s="9" t="s">
        <v>1557</v>
      </c>
      <c r="I3522" s="22">
        <v>0</v>
      </c>
      <c r="J3522" s="22">
        <v>0</v>
      </c>
      <c r="K3522" s="12" t="s">
        <v>5265</v>
      </c>
      <c r="T3522" s="12" t="s">
        <v>3596</v>
      </c>
    </row>
    <row r="3523" spans="5:20" ht="12.95" customHeight="1" x14ac:dyDescent="0.2">
      <c r="E3523" s="5" t="s">
        <v>5236</v>
      </c>
      <c r="G3523" s="5" t="s">
        <v>1559</v>
      </c>
      <c r="H3523" s="9" t="s">
        <v>1560</v>
      </c>
      <c r="I3523" s="22">
        <v>0</v>
      </c>
      <c r="J3523" s="22">
        <v>0</v>
      </c>
      <c r="K3523" s="12" t="s">
        <v>5266</v>
      </c>
      <c r="T3523" s="12" t="s">
        <v>3597</v>
      </c>
    </row>
    <row r="3524" spans="5:20" ht="12.95" customHeight="1" x14ac:dyDescent="0.2">
      <c r="E3524" s="5" t="s">
        <v>5236</v>
      </c>
      <c r="G3524" s="5" t="s">
        <v>1562</v>
      </c>
      <c r="H3524" s="9" t="s">
        <v>1563</v>
      </c>
      <c r="I3524" s="22">
        <v>0</v>
      </c>
      <c r="J3524" s="22">
        <v>0</v>
      </c>
      <c r="K3524" s="12" t="s">
        <v>5267</v>
      </c>
      <c r="T3524" s="12" t="s">
        <v>3598</v>
      </c>
    </row>
    <row r="3525" spans="5:20" ht="12.95" customHeight="1" x14ac:dyDescent="0.2">
      <c r="E3525" s="5" t="s">
        <v>5236</v>
      </c>
      <c r="G3525" s="5" t="s">
        <v>1565</v>
      </c>
      <c r="H3525" s="9" t="s">
        <v>1566</v>
      </c>
      <c r="I3525" s="22">
        <v>0</v>
      </c>
      <c r="J3525" s="22">
        <v>0</v>
      </c>
      <c r="K3525" s="12" t="s">
        <v>5268</v>
      </c>
      <c r="T3525" s="12" t="s">
        <v>3599</v>
      </c>
    </row>
    <row r="3526" spans="5:20" ht="12.95" customHeight="1" x14ac:dyDescent="0.2">
      <c r="E3526" s="5" t="s">
        <v>5236</v>
      </c>
      <c r="G3526" s="5" t="s">
        <v>1568</v>
      </c>
      <c r="H3526" s="9" t="s">
        <v>1569</v>
      </c>
      <c r="I3526" s="22">
        <v>0</v>
      </c>
      <c r="J3526" s="22">
        <v>0</v>
      </c>
      <c r="K3526" s="12" t="s">
        <v>5269</v>
      </c>
      <c r="T3526" s="12" t="s">
        <v>3600</v>
      </c>
    </row>
    <row r="3527" spans="5:20" ht="12.95" customHeight="1" x14ac:dyDescent="0.2">
      <c r="E3527" s="5" t="s">
        <v>5236</v>
      </c>
      <c r="G3527" s="5" t="s">
        <v>1571</v>
      </c>
      <c r="H3527" s="9" t="s">
        <v>1572</v>
      </c>
      <c r="I3527" s="22">
        <v>0</v>
      </c>
      <c r="J3527" s="22">
        <v>0</v>
      </c>
      <c r="K3527" s="12" t="s">
        <v>5270</v>
      </c>
      <c r="T3527" s="12" t="s">
        <v>3601</v>
      </c>
    </row>
    <row r="3528" spans="5:20" ht="12.95" customHeight="1" x14ac:dyDescent="0.2">
      <c r="E3528" s="5" t="s">
        <v>5236</v>
      </c>
      <c r="G3528" s="5" t="s">
        <v>1574</v>
      </c>
      <c r="H3528" s="9" t="s">
        <v>1575</v>
      </c>
      <c r="I3528" s="22">
        <v>0</v>
      </c>
      <c r="J3528" s="22">
        <v>0</v>
      </c>
      <c r="K3528" s="12" t="s">
        <v>5271</v>
      </c>
      <c r="T3528" s="12" t="s">
        <v>3602</v>
      </c>
    </row>
    <row r="3529" spans="5:20" ht="12.95" customHeight="1" x14ac:dyDescent="0.2">
      <c r="E3529" s="5" t="s">
        <v>5236</v>
      </c>
      <c r="G3529" s="5" t="s">
        <v>1577</v>
      </c>
      <c r="H3529" s="9" t="s">
        <v>1578</v>
      </c>
      <c r="I3529" s="22">
        <v>0</v>
      </c>
      <c r="J3529" s="22">
        <v>0</v>
      </c>
      <c r="K3529" s="12" t="s">
        <v>5272</v>
      </c>
      <c r="T3529" s="12" t="s">
        <v>3603</v>
      </c>
    </row>
    <row r="3530" spans="5:20" ht="12.95" customHeight="1" x14ac:dyDescent="0.2">
      <c r="E3530" s="5" t="s">
        <v>5236</v>
      </c>
      <c r="G3530" s="5" t="s">
        <v>1580</v>
      </c>
      <c r="H3530" s="9" t="s">
        <v>1581</v>
      </c>
      <c r="I3530" s="22">
        <v>0</v>
      </c>
      <c r="J3530" s="22">
        <v>1791</v>
      </c>
      <c r="K3530" s="12" t="s">
        <v>5273</v>
      </c>
      <c r="T3530" s="12" t="s">
        <v>3604</v>
      </c>
    </row>
    <row r="3531" spans="5:20" ht="12.95" customHeight="1" x14ac:dyDescent="0.2">
      <c r="E3531" s="5" t="s">
        <v>5236</v>
      </c>
      <c r="G3531" s="5" t="s">
        <v>1583</v>
      </c>
      <c r="H3531" s="9" t="s">
        <v>1584</v>
      </c>
      <c r="I3531" s="22">
        <v>0</v>
      </c>
      <c r="J3531" s="22">
        <v>0</v>
      </c>
      <c r="K3531" s="12" t="s">
        <v>5274</v>
      </c>
      <c r="T3531" s="12" t="s">
        <v>3605</v>
      </c>
    </row>
    <row r="3532" spans="5:20" ht="12.95" customHeight="1" x14ac:dyDescent="0.2">
      <c r="E3532" s="5" t="s">
        <v>5236</v>
      </c>
      <c r="G3532" s="5" t="s">
        <v>1586</v>
      </c>
      <c r="H3532" s="9" t="s">
        <v>1587</v>
      </c>
      <c r="I3532" s="22">
        <v>0</v>
      </c>
      <c r="J3532" s="22">
        <v>253787</v>
      </c>
      <c r="K3532" s="12" t="s">
        <v>5275</v>
      </c>
      <c r="T3532" s="12" t="s">
        <v>3606</v>
      </c>
    </row>
    <row r="3533" spans="5:20" ht="12.95" customHeight="1" x14ac:dyDescent="0.2">
      <c r="E3533" s="5" t="s">
        <v>5236</v>
      </c>
      <c r="G3533" s="5" t="s">
        <v>1589</v>
      </c>
      <c r="H3533" s="9" t="s">
        <v>1590</v>
      </c>
      <c r="I3533" s="22">
        <v>0</v>
      </c>
      <c r="J3533" s="22">
        <v>213</v>
      </c>
      <c r="K3533" s="12" t="s">
        <v>5276</v>
      </c>
      <c r="T3533" s="12" t="s">
        <v>3607</v>
      </c>
    </row>
    <row r="3534" spans="5:20" ht="12.95" customHeight="1" x14ac:dyDescent="0.2">
      <c r="E3534" s="5" t="s">
        <v>5236</v>
      </c>
      <c r="G3534" s="5" t="s">
        <v>1592</v>
      </c>
      <c r="H3534" s="9" t="s">
        <v>1593</v>
      </c>
      <c r="I3534" s="22">
        <v>0</v>
      </c>
      <c r="J3534" s="22">
        <v>0</v>
      </c>
      <c r="K3534" s="12" t="s">
        <v>5277</v>
      </c>
      <c r="T3534" s="12" t="s">
        <v>3608</v>
      </c>
    </row>
    <row r="3535" spans="5:20" ht="12.95" customHeight="1" x14ac:dyDescent="0.2">
      <c r="E3535" s="5" t="s">
        <v>5236</v>
      </c>
      <c r="G3535" s="5" t="s">
        <v>1595</v>
      </c>
      <c r="H3535" s="9" t="s">
        <v>1596</v>
      </c>
      <c r="I3535" s="22">
        <v>0</v>
      </c>
      <c r="J3535" s="22">
        <v>0</v>
      </c>
      <c r="K3535" s="12" t="s">
        <v>5278</v>
      </c>
      <c r="T3535" s="12" t="s">
        <v>3609</v>
      </c>
    </row>
    <row r="3536" spans="5:20" ht="12.95" customHeight="1" x14ac:dyDescent="0.2">
      <c r="E3536" s="5" t="s">
        <v>5236</v>
      </c>
      <c r="G3536" s="3" t="s">
        <v>1598</v>
      </c>
      <c r="H3536" s="10" t="s">
        <v>1599</v>
      </c>
      <c r="I3536" s="23">
        <f>SUM(I3519:I3535)</f>
        <v>0</v>
      </c>
      <c r="J3536" s="23">
        <f>SUM(J3519:J3535)</f>
        <v>283721</v>
      </c>
      <c r="K3536" s="13" t="s">
        <v>5279</v>
      </c>
      <c r="T3536" s="12" t="s">
        <v>3610</v>
      </c>
    </row>
    <row r="3537" spans="5:20" ht="12.95" customHeight="1" x14ac:dyDescent="0.2">
      <c r="E3537" s="5" t="s">
        <v>5236</v>
      </c>
      <c r="G3537" s="7" t="s">
        <v>1601</v>
      </c>
      <c r="H3537" s="8" t="s">
        <v>1602</v>
      </c>
      <c r="I3537" s="21"/>
      <c r="J3537" s="21"/>
      <c r="K3537" s="12" t="s">
        <v>5280</v>
      </c>
      <c r="T3537" s="12" t="s">
        <v>3611</v>
      </c>
    </row>
    <row r="3538" spans="5:20" ht="12.95" customHeight="1" x14ac:dyDescent="0.2">
      <c r="E3538" s="5" t="s">
        <v>5236</v>
      </c>
      <c r="G3538" s="5" t="s">
        <v>1604</v>
      </c>
      <c r="H3538" s="9" t="s">
        <v>1605</v>
      </c>
      <c r="I3538" s="22">
        <v>0</v>
      </c>
      <c r="J3538" s="22">
        <v>0</v>
      </c>
      <c r="K3538" s="12" t="s">
        <v>5281</v>
      </c>
      <c r="T3538" s="12" t="s">
        <v>3612</v>
      </c>
    </row>
    <row r="3539" spans="5:20" ht="12.95" customHeight="1" x14ac:dyDescent="0.2">
      <c r="E3539" s="5" t="s">
        <v>5236</v>
      </c>
      <c r="G3539" s="5" t="s">
        <v>1607</v>
      </c>
      <c r="H3539" s="9" t="s">
        <v>1608</v>
      </c>
      <c r="I3539" s="22">
        <v>0</v>
      </c>
      <c r="J3539" s="22">
        <v>0</v>
      </c>
      <c r="K3539" s="12" t="s">
        <v>5282</v>
      </c>
      <c r="T3539" s="12" t="s">
        <v>3613</v>
      </c>
    </row>
    <row r="3540" spans="5:20" ht="12.95" customHeight="1" x14ac:dyDescent="0.2">
      <c r="E3540" s="5" t="s">
        <v>5236</v>
      </c>
      <c r="G3540" s="5" t="s">
        <v>1610</v>
      </c>
      <c r="H3540" s="9" t="s">
        <v>1611</v>
      </c>
      <c r="I3540" s="22">
        <v>0</v>
      </c>
      <c r="J3540" s="22">
        <v>0</v>
      </c>
      <c r="K3540" s="12" t="s">
        <v>5283</v>
      </c>
      <c r="T3540" s="12" t="s">
        <v>3614</v>
      </c>
    </row>
    <row r="3541" spans="5:20" ht="12.95" customHeight="1" x14ac:dyDescent="0.2">
      <c r="E3541" s="5" t="s">
        <v>5236</v>
      </c>
      <c r="G3541" s="3" t="s">
        <v>1613</v>
      </c>
      <c r="H3541" s="10" t="s">
        <v>1614</v>
      </c>
      <c r="I3541" s="23">
        <f>SUM(I3538:I3540)</f>
        <v>0</v>
      </c>
      <c r="J3541" s="23">
        <f>SUM(J3538:J3540)</f>
        <v>0</v>
      </c>
      <c r="K3541" s="13" t="s">
        <v>5284</v>
      </c>
      <c r="T3541" s="12" t="s">
        <v>3615</v>
      </c>
    </row>
    <row r="3542" spans="5:20" ht="12.95" customHeight="1" x14ac:dyDescent="0.2">
      <c r="E3542" s="5" t="s">
        <v>5236</v>
      </c>
      <c r="G3542" s="3" t="s">
        <v>1616</v>
      </c>
      <c r="H3542" s="10" t="s">
        <v>1617</v>
      </c>
      <c r="I3542" s="23">
        <f>+I3536+I3541</f>
        <v>0</v>
      </c>
      <c r="J3542" s="23">
        <f>+J3536+J3541</f>
        <v>283721</v>
      </c>
      <c r="K3542" s="13" t="s">
        <v>5285</v>
      </c>
      <c r="T3542" s="12" t="s">
        <v>3616</v>
      </c>
    </row>
    <row r="3543" spans="5:20" ht="12.95" customHeight="1" x14ac:dyDescent="0.2">
      <c r="E3543" s="5" t="s">
        <v>5236</v>
      </c>
      <c r="G3543" s="7" t="s">
        <v>1619</v>
      </c>
      <c r="H3543" s="8" t="s">
        <v>1620</v>
      </c>
      <c r="I3543" s="21"/>
      <c r="J3543" s="21"/>
      <c r="K3543" s="12" t="s">
        <v>5286</v>
      </c>
      <c r="T3543" s="12" t="s">
        <v>3617</v>
      </c>
    </row>
    <row r="3544" spans="5:20" ht="12.95" customHeight="1" x14ac:dyDescent="0.2">
      <c r="E3544" s="5" t="s">
        <v>5236</v>
      </c>
      <c r="G3544" s="3" t="s">
        <v>1622</v>
      </c>
      <c r="H3544" s="10" t="s">
        <v>1623</v>
      </c>
      <c r="I3544" s="23">
        <f>+I3517-(I3542*$I$1)</f>
        <v>0</v>
      </c>
      <c r="J3544" s="23">
        <f>+J3517-(J3542*$I$1)</f>
        <v>-283721</v>
      </c>
      <c r="K3544" s="13" t="s">
        <v>5287</v>
      </c>
      <c r="T3544" s="12" t="s">
        <v>3618</v>
      </c>
    </row>
    <row r="3545" spans="5:20" ht="12.95" customHeight="1" x14ac:dyDescent="0.2">
      <c r="E3545" s="5" t="s">
        <v>5236</v>
      </c>
      <c r="G3545" s="5" t="s">
        <v>1625</v>
      </c>
      <c r="H3545" s="9" t="s">
        <v>1626</v>
      </c>
      <c r="I3545" s="22">
        <v>0</v>
      </c>
      <c r="J3545" s="22">
        <v>0</v>
      </c>
      <c r="K3545" s="12" t="s">
        <v>5288</v>
      </c>
      <c r="T3545" s="12" t="s">
        <v>3619</v>
      </c>
    </row>
    <row r="3546" spans="5:20" ht="12.95" customHeight="1" x14ac:dyDescent="0.2">
      <c r="E3546" s="5" t="s">
        <v>5236</v>
      </c>
      <c r="G3546" s="3" t="s">
        <v>1628</v>
      </c>
      <c r="H3546" s="10" t="s">
        <v>1629</v>
      </c>
      <c r="I3546" s="23">
        <f>+I3544-(I3545*$I$1)</f>
        <v>0</v>
      </c>
      <c r="J3546" s="23">
        <f>+J3544-(J3545*$I$1)</f>
        <v>-283721</v>
      </c>
      <c r="K3546" s="13" t="s">
        <v>5289</v>
      </c>
      <c r="T3546" s="12" t="s">
        <v>3620</v>
      </c>
    </row>
    <row r="3547" spans="5:20" ht="12.95" customHeight="1" x14ac:dyDescent="0.2">
      <c r="E3547" s="5" t="s">
        <v>5236</v>
      </c>
      <c r="G3547" s="5" t="s">
        <v>1631</v>
      </c>
      <c r="H3547" s="9" t="s">
        <v>1632</v>
      </c>
      <c r="I3547" s="22">
        <v>0</v>
      </c>
      <c r="J3547" s="22">
        <v>0</v>
      </c>
      <c r="K3547" s="12" t="s">
        <v>5290</v>
      </c>
      <c r="T3547" s="12" t="s">
        <v>3621</v>
      </c>
    </row>
    <row r="3548" spans="5:20" ht="12.95" customHeight="1" x14ac:dyDescent="0.2">
      <c r="E3548" s="5" t="s">
        <v>5236</v>
      </c>
      <c r="G3548" s="5" t="s">
        <v>1634</v>
      </c>
      <c r="H3548" s="9" t="s">
        <v>1635</v>
      </c>
      <c r="I3548" s="22">
        <v>0</v>
      </c>
      <c r="J3548" s="22">
        <v>0</v>
      </c>
      <c r="K3548" s="12" t="s">
        <v>5291</v>
      </c>
      <c r="T3548" s="12" t="s">
        <v>3622</v>
      </c>
    </row>
    <row r="3549" spans="5:20" ht="12.95" customHeight="1" x14ac:dyDescent="0.2">
      <c r="E3549" s="5" t="s">
        <v>5236</v>
      </c>
      <c r="G3549" s="3" t="s">
        <v>1637</v>
      </c>
      <c r="H3549" s="10" t="s">
        <v>1638</v>
      </c>
      <c r="I3549" s="23">
        <f>SUM(I3546:I3548)</f>
        <v>0</v>
      </c>
      <c r="J3549" s="23">
        <f>SUM(J3546:J3548)</f>
        <v>-283721</v>
      </c>
      <c r="K3549" s="13" t="s">
        <v>5292</v>
      </c>
      <c r="T3549" s="12" t="s">
        <v>3623</v>
      </c>
    </row>
    <row r="3550" spans="5:20" ht="12.95" customHeight="1" x14ac:dyDescent="0.2">
      <c r="E3550" s="5" t="s">
        <v>5236</v>
      </c>
      <c r="G3550" s="7" t="s">
        <v>1640</v>
      </c>
      <c r="H3550" s="8" t="s">
        <v>1641</v>
      </c>
      <c r="I3550" s="21"/>
      <c r="J3550" s="21"/>
      <c r="K3550" s="12" t="s">
        <v>5293</v>
      </c>
      <c r="T3550" s="12" t="s">
        <v>3624</v>
      </c>
    </row>
    <row r="3551" spans="5:20" ht="12.95" customHeight="1" x14ac:dyDescent="0.2">
      <c r="E3551" s="5" t="s">
        <v>5236</v>
      </c>
      <c r="G3551" s="5" t="s">
        <v>1643</v>
      </c>
      <c r="H3551" s="9" t="s">
        <v>1644</v>
      </c>
      <c r="I3551" s="22">
        <v>0</v>
      </c>
      <c r="J3551" s="22">
        <v>0</v>
      </c>
      <c r="K3551" s="12" t="s">
        <v>5294</v>
      </c>
      <c r="T3551" s="12" t="s">
        <v>3625</v>
      </c>
    </row>
    <row r="3552" spans="5:20" ht="12.95" customHeight="1" x14ac:dyDescent="0.2">
      <c r="E3552" s="5" t="s">
        <v>5236</v>
      </c>
      <c r="G3552" s="5" t="s">
        <v>1646</v>
      </c>
      <c r="H3552" s="9" t="s">
        <v>1647</v>
      </c>
      <c r="I3552" s="22">
        <v>0</v>
      </c>
      <c r="J3552" s="22">
        <v>0</v>
      </c>
      <c r="K3552" s="12" t="s">
        <v>5295</v>
      </c>
      <c r="T3552" s="12" t="s">
        <v>3626</v>
      </c>
    </row>
    <row r="3553" spans="4:20" ht="12.95" customHeight="1" x14ac:dyDescent="0.2">
      <c r="E3553" s="5" t="s">
        <v>5236</v>
      </c>
      <c r="G3553" s="5" t="s">
        <v>1649</v>
      </c>
      <c r="H3553" s="9" t="s">
        <v>1650</v>
      </c>
      <c r="I3553" s="22">
        <v>0</v>
      </c>
      <c r="J3553" s="22">
        <v>0</v>
      </c>
      <c r="K3553" s="12" t="s">
        <v>5296</v>
      </c>
      <c r="T3553" s="12" t="s">
        <v>3627</v>
      </c>
    </row>
    <row r="3554" spans="4:20" ht="12.95" customHeight="1" x14ac:dyDescent="0.2">
      <c r="E3554" s="5" t="s">
        <v>5236</v>
      </c>
      <c r="G3554" s="5" t="s">
        <v>1652</v>
      </c>
      <c r="H3554" s="9" t="s">
        <v>1653</v>
      </c>
      <c r="I3554" s="22">
        <v>0</v>
      </c>
      <c r="J3554" s="22">
        <v>0</v>
      </c>
      <c r="K3554" s="12" t="s">
        <v>5297</v>
      </c>
      <c r="T3554" s="12" t="s">
        <v>3628</v>
      </c>
    </row>
    <row r="3555" spans="4:20" ht="12.95" customHeight="1" x14ac:dyDescent="0.2">
      <c r="E3555" s="5" t="s">
        <v>5236</v>
      </c>
      <c r="G3555" s="5" t="s">
        <v>1655</v>
      </c>
      <c r="H3555" s="9" t="s">
        <v>1656</v>
      </c>
      <c r="I3555" s="22">
        <v>0</v>
      </c>
      <c r="J3555" s="22">
        <v>0</v>
      </c>
      <c r="K3555" s="12" t="s">
        <v>5298</v>
      </c>
      <c r="T3555" s="12" t="s">
        <v>3629</v>
      </c>
    </row>
    <row r="3556" spans="4:20" ht="12.95" customHeight="1" x14ac:dyDescent="0.2">
      <c r="E3556" s="5" t="s">
        <v>5236</v>
      </c>
      <c r="G3556" s="5" t="s">
        <v>1658</v>
      </c>
      <c r="H3556" s="9" t="s">
        <v>1659</v>
      </c>
      <c r="I3556" s="22">
        <v>0</v>
      </c>
      <c r="J3556" s="22">
        <v>0</v>
      </c>
      <c r="K3556" s="12" t="s">
        <v>5299</v>
      </c>
      <c r="T3556" s="12" t="s">
        <v>3630</v>
      </c>
    </row>
    <row r="3557" spans="4:20" ht="12.95" customHeight="1" x14ac:dyDescent="0.2">
      <c r="E3557" s="5" t="s">
        <v>5236</v>
      </c>
      <c r="G3557" s="5" t="s">
        <v>1661</v>
      </c>
      <c r="H3557" s="9" t="s">
        <v>1662</v>
      </c>
      <c r="I3557" s="22">
        <v>0</v>
      </c>
      <c r="J3557" s="22">
        <v>0</v>
      </c>
      <c r="K3557" s="12" t="s">
        <v>5300</v>
      </c>
      <c r="T3557" s="12" t="s">
        <v>3631</v>
      </c>
    </row>
    <row r="3558" spans="4:20" ht="12.95" customHeight="1" x14ac:dyDescent="0.2">
      <c r="E3558" s="5" t="s">
        <v>5236</v>
      </c>
      <c r="G3558" s="5" t="s">
        <v>1664</v>
      </c>
      <c r="H3558" s="9" t="s">
        <v>1665</v>
      </c>
      <c r="I3558" s="22">
        <v>0</v>
      </c>
      <c r="J3558" s="22">
        <v>0</v>
      </c>
      <c r="K3558" s="12" t="s">
        <v>5301</v>
      </c>
      <c r="T3558" s="12" t="s">
        <v>3632</v>
      </c>
    </row>
    <row r="3559" spans="4:20" ht="12.95" customHeight="1" x14ac:dyDescent="0.2">
      <c r="E3559" s="5" t="s">
        <v>5236</v>
      </c>
      <c r="G3559" s="5" t="s">
        <v>1667</v>
      </c>
      <c r="H3559" s="9" t="s">
        <v>1668</v>
      </c>
      <c r="I3559" s="22">
        <v>0</v>
      </c>
      <c r="J3559" s="22">
        <v>0</v>
      </c>
      <c r="K3559" s="12" t="s">
        <v>5302</v>
      </c>
      <c r="T3559" s="12" t="s">
        <v>3633</v>
      </c>
    </row>
    <row r="3560" spans="4:20" ht="12.95" customHeight="1" x14ac:dyDescent="0.2">
      <c r="E3560" s="5" t="s">
        <v>5236</v>
      </c>
      <c r="G3560" s="3" t="s">
        <v>1670</v>
      </c>
      <c r="H3560" s="10" t="s">
        <v>1671</v>
      </c>
      <c r="I3560" s="23">
        <f>+I3549+SUM(I3551:I3559)</f>
        <v>0</v>
      </c>
      <c r="J3560" s="23">
        <f>+J3549+SUM(J3551:J3559)</f>
        <v>-283721</v>
      </c>
      <c r="K3560" s="13" t="s">
        <v>5303</v>
      </c>
      <c r="T3560" s="12" t="s">
        <v>3634</v>
      </c>
    </row>
    <row r="3561" spans="4:20" ht="12.95" customHeight="1" x14ac:dyDescent="0.2">
      <c r="D3561" s="5" t="s">
        <v>5304</v>
      </c>
      <c r="E3561" s="5" t="s">
        <v>5305</v>
      </c>
      <c r="F3561" s="18"/>
      <c r="G3561" s="7" t="s">
        <v>4652</v>
      </c>
      <c r="H3561" s="8" t="s">
        <v>4653</v>
      </c>
      <c r="I3561" s="21"/>
      <c r="J3561" s="21"/>
      <c r="K3561" s="12" t="s">
        <v>5306</v>
      </c>
      <c r="T3561" s="12" t="s">
        <v>3635</v>
      </c>
    </row>
    <row r="3562" spans="4:20" ht="12.95" customHeight="1" x14ac:dyDescent="0.2">
      <c r="E3562" s="5" t="s">
        <v>5305</v>
      </c>
      <c r="G3562" s="5" t="s">
        <v>4655</v>
      </c>
      <c r="H3562" s="9" t="s">
        <v>4656</v>
      </c>
      <c r="I3562" s="22">
        <v>0</v>
      </c>
      <c r="J3562" s="22">
        <v>0</v>
      </c>
      <c r="K3562" s="12" t="s">
        <v>5307</v>
      </c>
      <c r="T3562" s="12" t="s">
        <v>3636</v>
      </c>
    </row>
    <row r="3563" spans="4:20" ht="12.95" customHeight="1" x14ac:dyDescent="0.2">
      <c r="E3563" s="5" t="s">
        <v>5305</v>
      </c>
      <c r="G3563" s="5" t="s">
        <v>4658</v>
      </c>
      <c r="H3563" s="9" t="s">
        <v>4659</v>
      </c>
      <c r="I3563" s="22">
        <v>0</v>
      </c>
      <c r="J3563" s="22">
        <v>0</v>
      </c>
      <c r="K3563" s="12" t="s">
        <v>5308</v>
      </c>
      <c r="T3563" s="12" t="s">
        <v>3637</v>
      </c>
    </row>
    <row r="3564" spans="4:20" ht="12.95" customHeight="1" x14ac:dyDescent="0.2">
      <c r="E3564" s="5" t="s">
        <v>5305</v>
      </c>
      <c r="G3564" s="5" t="s">
        <v>4661</v>
      </c>
      <c r="H3564" s="9" t="s">
        <v>4662</v>
      </c>
      <c r="I3564" s="22">
        <v>0</v>
      </c>
      <c r="J3564" s="22">
        <v>0</v>
      </c>
      <c r="K3564" s="12" t="s">
        <v>5309</v>
      </c>
      <c r="T3564" s="12" t="s">
        <v>3638</v>
      </c>
    </row>
    <row r="3565" spans="4:20" ht="12.95" customHeight="1" x14ac:dyDescent="0.2">
      <c r="E3565" s="5" t="s">
        <v>5305</v>
      </c>
      <c r="G3565" s="5" t="s">
        <v>4664</v>
      </c>
      <c r="H3565" s="9" t="s">
        <v>4665</v>
      </c>
      <c r="I3565" s="22">
        <v>0</v>
      </c>
      <c r="J3565" s="22">
        <v>0</v>
      </c>
      <c r="K3565" s="12" t="s">
        <v>5310</v>
      </c>
      <c r="T3565" s="12" t="s">
        <v>3639</v>
      </c>
    </row>
    <row r="3566" spans="4:20" ht="12.95" customHeight="1" x14ac:dyDescent="0.2">
      <c r="E3566" s="5" t="s">
        <v>5305</v>
      </c>
      <c r="G3566" s="5" t="s">
        <v>4667</v>
      </c>
      <c r="H3566" s="9" t="s">
        <v>4668</v>
      </c>
      <c r="I3566" s="22">
        <v>0</v>
      </c>
      <c r="J3566" s="22">
        <v>0</v>
      </c>
      <c r="K3566" s="12" t="s">
        <v>5311</v>
      </c>
      <c r="T3566" s="12" t="s">
        <v>3640</v>
      </c>
    </row>
    <row r="3567" spans="4:20" ht="12.95" customHeight="1" x14ac:dyDescent="0.2">
      <c r="E3567" s="5" t="s">
        <v>5305</v>
      </c>
      <c r="G3567" s="5" t="s">
        <v>4670</v>
      </c>
      <c r="H3567" s="9" t="s">
        <v>4671</v>
      </c>
      <c r="I3567" s="22">
        <v>0</v>
      </c>
      <c r="J3567" s="22">
        <v>0</v>
      </c>
      <c r="K3567" s="12" t="s">
        <v>5312</v>
      </c>
      <c r="T3567" s="12" t="s">
        <v>3641</v>
      </c>
    </row>
    <row r="3568" spans="4:20" ht="12.95" customHeight="1" x14ac:dyDescent="0.2">
      <c r="E3568" s="5" t="s">
        <v>5305</v>
      </c>
      <c r="G3568" s="5" t="s">
        <v>4673</v>
      </c>
      <c r="H3568" s="9" t="s">
        <v>4674</v>
      </c>
      <c r="I3568" s="22">
        <v>0</v>
      </c>
      <c r="J3568" s="22">
        <v>0</v>
      </c>
      <c r="K3568" s="12" t="s">
        <v>5313</v>
      </c>
      <c r="T3568" s="12" t="s">
        <v>3642</v>
      </c>
    </row>
    <row r="3569" spans="5:20" ht="12.95" customHeight="1" x14ac:dyDescent="0.2">
      <c r="E3569" s="5" t="s">
        <v>5305</v>
      </c>
      <c r="G3569" s="5" t="s">
        <v>4676</v>
      </c>
      <c r="H3569" s="9" t="s">
        <v>4677</v>
      </c>
      <c r="I3569" s="22">
        <v>0</v>
      </c>
      <c r="J3569" s="22">
        <v>0</v>
      </c>
      <c r="K3569" s="12" t="s">
        <v>5314</v>
      </c>
      <c r="T3569" s="12" t="s">
        <v>3643</v>
      </c>
    </row>
    <row r="3570" spans="5:20" ht="12.95" customHeight="1" x14ac:dyDescent="0.2">
      <c r="E3570" s="5" t="s">
        <v>5305</v>
      </c>
      <c r="G3570" s="5" t="s">
        <v>4679</v>
      </c>
      <c r="H3570" s="9" t="s">
        <v>4680</v>
      </c>
      <c r="I3570" s="22">
        <v>0</v>
      </c>
      <c r="J3570" s="22">
        <v>0</v>
      </c>
      <c r="K3570" s="12" t="s">
        <v>5315</v>
      </c>
      <c r="T3570" s="12" t="s">
        <v>3644</v>
      </c>
    </row>
    <row r="3571" spans="5:20" ht="12.95" customHeight="1" x14ac:dyDescent="0.2">
      <c r="E3571" s="5" t="s">
        <v>5305</v>
      </c>
      <c r="G3571" s="5" t="s">
        <v>4682</v>
      </c>
      <c r="H3571" s="9" t="s">
        <v>4683</v>
      </c>
      <c r="I3571" s="22">
        <v>0</v>
      </c>
      <c r="J3571" s="22">
        <v>0</v>
      </c>
      <c r="K3571" s="12" t="s">
        <v>5316</v>
      </c>
      <c r="T3571" s="12" t="s">
        <v>3645</v>
      </c>
    </row>
    <row r="3572" spans="5:20" ht="12.95" customHeight="1" x14ac:dyDescent="0.2">
      <c r="E3572" s="5" t="s">
        <v>5305</v>
      </c>
      <c r="G3572" s="5" t="s">
        <v>4685</v>
      </c>
      <c r="H3572" s="9" t="s">
        <v>4686</v>
      </c>
      <c r="I3572" s="22">
        <v>0</v>
      </c>
      <c r="J3572" s="22">
        <v>0</v>
      </c>
      <c r="K3572" s="12" t="s">
        <v>5317</v>
      </c>
      <c r="T3572" s="12" t="s">
        <v>3646</v>
      </c>
    </row>
    <row r="3573" spans="5:20" ht="12.95" customHeight="1" x14ac:dyDescent="0.2">
      <c r="E3573" s="5" t="s">
        <v>5305</v>
      </c>
      <c r="G3573" s="5" t="s">
        <v>4688</v>
      </c>
      <c r="H3573" s="9" t="s">
        <v>4689</v>
      </c>
      <c r="I3573" s="22">
        <v>0</v>
      </c>
      <c r="J3573" s="22">
        <v>0</v>
      </c>
      <c r="K3573" s="12" t="s">
        <v>5318</v>
      </c>
      <c r="T3573" s="12" t="s">
        <v>3647</v>
      </c>
    </row>
    <row r="3574" spans="5:20" ht="12.95" customHeight="1" x14ac:dyDescent="0.2">
      <c r="E3574" s="5" t="s">
        <v>5305</v>
      </c>
      <c r="G3574" s="5" t="s">
        <v>4691</v>
      </c>
      <c r="H3574" s="9" t="s">
        <v>4692</v>
      </c>
      <c r="I3574" s="22">
        <v>0</v>
      </c>
      <c r="J3574" s="22">
        <v>0</v>
      </c>
      <c r="K3574" s="12" t="s">
        <v>5319</v>
      </c>
      <c r="T3574" s="12" t="s">
        <v>3648</v>
      </c>
    </row>
    <row r="3575" spans="5:20" ht="12.95" customHeight="1" x14ac:dyDescent="0.2">
      <c r="E3575" s="5" t="s">
        <v>5305</v>
      </c>
      <c r="G3575" s="5" t="s">
        <v>4694</v>
      </c>
      <c r="H3575" s="9" t="s">
        <v>4695</v>
      </c>
      <c r="I3575" s="22">
        <v>0</v>
      </c>
      <c r="J3575" s="22">
        <v>0</v>
      </c>
      <c r="K3575" s="12" t="s">
        <v>5320</v>
      </c>
      <c r="T3575" s="12" t="s">
        <v>3649</v>
      </c>
    </row>
    <row r="3576" spans="5:20" ht="12.95" customHeight="1" x14ac:dyDescent="0.2">
      <c r="E3576" s="5" t="s">
        <v>5305</v>
      </c>
      <c r="G3576" s="3" t="s">
        <v>4697</v>
      </c>
      <c r="H3576" s="10" t="s">
        <v>4698</v>
      </c>
      <c r="I3576" s="23">
        <f>SUM(I3562:I3575)</f>
        <v>0</v>
      </c>
      <c r="J3576" s="23">
        <f>SUM(J3562:J3575)</f>
        <v>0</v>
      </c>
      <c r="K3576" s="13" t="s">
        <v>5321</v>
      </c>
      <c r="T3576" s="12" t="s">
        <v>3650</v>
      </c>
    </row>
    <row r="3577" spans="5:20" ht="12.95" customHeight="1" x14ac:dyDescent="0.2">
      <c r="E3577" s="5" t="s">
        <v>5305</v>
      </c>
      <c r="G3577" s="5" t="s">
        <v>4700</v>
      </c>
      <c r="H3577" s="9" t="s">
        <v>4701</v>
      </c>
      <c r="I3577" s="22">
        <v>0</v>
      </c>
      <c r="J3577" s="22">
        <v>0</v>
      </c>
      <c r="K3577" s="12" t="s">
        <v>5322</v>
      </c>
      <c r="T3577" s="12" t="s">
        <v>3651</v>
      </c>
    </row>
    <row r="3578" spans="5:20" ht="12.95" customHeight="1" x14ac:dyDescent="0.2">
      <c r="E3578" s="5" t="s">
        <v>5305</v>
      </c>
      <c r="G3578" s="3" t="s">
        <v>4703</v>
      </c>
      <c r="H3578" s="10" t="s">
        <v>4704</v>
      </c>
      <c r="I3578" s="23">
        <f>+I3576-(I3577*$I$1)</f>
        <v>0</v>
      </c>
      <c r="J3578" s="23">
        <f>+J3576-(J3577*$I$1)</f>
        <v>0</v>
      </c>
      <c r="K3578" s="13" t="s">
        <v>5323</v>
      </c>
      <c r="T3578" s="12" t="s">
        <v>3652</v>
      </c>
    </row>
    <row r="3579" spans="5:20" ht="12.95" customHeight="1" x14ac:dyDescent="0.2">
      <c r="E3579" s="5" t="s">
        <v>5305</v>
      </c>
      <c r="G3579" s="7" t="s">
        <v>4706</v>
      </c>
      <c r="H3579" s="8" t="s">
        <v>4707</v>
      </c>
      <c r="I3579" s="21"/>
      <c r="J3579" s="21"/>
      <c r="K3579" s="12" t="s">
        <v>5324</v>
      </c>
      <c r="T3579" s="12" t="s">
        <v>3653</v>
      </c>
    </row>
    <row r="3580" spans="5:20" ht="12.95" customHeight="1" x14ac:dyDescent="0.2">
      <c r="E3580" s="5" t="s">
        <v>5305</v>
      </c>
      <c r="G3580" s="5" t="s">
        <v>4709</v>
      </c>
      <c r="H3580" s="9" t="s">
        <v>4710</v>
      </c>
      <c r="I3580" s="22">
        <v>0</v>
      </c>
      <c r="J3580" s="22">
        <v>0</v>
      </c>
      <c r="K3580" s="12" t="s">
        <v>5325</v>
      </c>
      <c r="T3580" s="12" t="s">
        <v>3654</v>
      </c>
    </row>
    <row r="3581" spans="5:20" ht="12.95" customHeight="1" x14ac:dyDescent="0.2">
      <c r="E3581" s="5" t="s">
        <v>5305</v>
      </c>
      <c r="G3581" s="5" t="s">
        <v>4712</v>
      </c>
      <c r="H3581" s="9" t="s">
        <v>1533</v>
      </c>
      <c r="I3581" s="22">
        <v>0</v>
      </c>
      <c r="J3581" s="22">
        <v>0</v>
      </c>
      <c r="K3581" s="12" t="s">
        <v>5326</v>
      </c>
      <c r="T3581" s="12" t="s">
        <v>3655</v>
      </c>
    </row>
    <row r="3582" spans="5:20" ht="12.95" customHeight="1" x14ac:dyDescent="0.2">
      <c r="E3582" s="5" t="s">
        <v>5305</v>
      </c>
      <c r="G3582" s="5" t="s">
        <v>1535</v>
      </c>
      <c r="H3582" s="9" t="s">
        <v>1536</v>
      </c>
      <c r="I3582" s="22">
        <v>0</v>
      </c>
      <c r="J3582" s="22">
        <v>0</v>
      </c>
      <c r="K3582" s="12" t="s">
        <v>5327</v>
      </c>
      <c r="T3582" s="12" t="s">
        <v>3656</v>
      </c>
    </row>
    <row r="3583" spans="5:20" ht="12.95" customHeight="1" x14ac:dyDescent="0.2">
      <c r="E3583" s="5" t="s">
        <v>5305</v>
      </c>
      <c r="G3583" s="3" t="s">
        <v>1538</v>
      </c>
      <c r="H3583" s="10" t="s">
        <v>1539</v>
      </c>
      <c r="I3583" s="23">
        <f>SUM(I3580:I3582)</f>
        <v>0</v>
      </c>
      <c r="J3583" s="23">
        <f>SUM(J3580:J3582)</f>
        <v>0</v>
      </c>
      <c r="K3583" s="13" t="s">
        <v>5328</v>
      </c>
      <c r="T3583" s="12" t="s">
        <v>3657</v>
      </c>
    </row>
    <row r="3584" spans="5:20" ht="12.95" customHeight="1" x14ac:dyDescent="0.2">
      <c r="E3584" s="5" t="s">
        <v>5305</v>
      </c>
      <c r="G3584" s="3" t="s">
        <v>1541</v>
      </c>
      <c r="H3584" s="10" t="s">
        <v>1542</v>
      </c>
      <c r="I3584" s="23">
        <f>+I3578+I3583</f>
        <v>0</v>
      </c>
      <c r="J3584" s="23">
        <f>+J3578+J3583</f>
        <v>0</v>
      </c>
      <c r="K3584" s="13" t="s">
        <v>5329</v>
      </c>
      <c r="T3584" s="12" t="s">
        <v>3658</v>
      </c>
    </row>
    <row r="3585" spans="5:20" ht="12.95" customHeight="1" x14ac:dyDescent="0.2">
      <c r="E3585" s="5" t="s">
        <v>5305</v>
      </c>
      <c r="G3585" s="7" t="s">
        <v>1544</v>
      </c>
      <c r="H3585" s="8" t="s">
        <v>1545</v>
      </c>
      <c r="I3585" s="21"/>
      <c r="J3585" s="21"/>
      <c r="K3585" s="12" t="s">
        <v>5330</v>
      </c>
      <c r="T3585" s="12" t="s">
        <v>3659</v>
      </c>
    </row>
    <row r="3586" spans="5:20" ht="12.95" customHeight="1" x14ac:dyDescent="0.2">
      <c r="E3586" s="5" t="s">
        <v>5305</v>
      </c>
      <c r="G3586" s="5" t="s">
        <v>1547</v>
      </c>
      <c r="H3586" s="9" t="s">
        <v>1548</v>
      </c>
      <c r="I3586" s="22">
        <v>0</v>
      </c>
      <c r="J3586" s="22">
        <v>0</v>
      </c>
      <c r="K3586" s="12" t="s">
        <v>5331</v>
      </c>
      <c r="T3586" s="12" t="s">
        <v>3660</v>
      </c>
    </row>
    <row r="3587" spans="5:20" ht="12.95" customHeight="1" x14ac:dyDescent="0.2">
      <c r="E3587" s="5" t="s">
        <v>5305</v>
      </c>
      <c r="G3587" s="5" t="s">
        <v>1550</v>
      </c>
      <c r="H3587" s="9" t="s">
        <v>1551</v>
      </c>
      <c r="I3587" s="22">
        <v>0</v>
      </c>
      <c r="J3587" s="22">
        <v>0</v>
      </c>
      <c r="K3587" s="12" t="s">
        <v>5332</v>
      </c>
      <c r="T3587" s="12" t="s">
        <v>3661</v>
      </c>
    </row>
    <row r="3588" spans="5:20" ht="12.95" customHeight="1" x14ac:dyDescent="0.2">
      <c r="E3588" s="5" t="s">
        <v>5305</v>
      </c>
      <c r="G3588" s="5" t="s">
        <v>1553</v>
      </c>
      <c r="H3588" s="9" t="s">
        <v>1554</v>
      </c>
      <c r="I3588" s="22">
        <v>0</v>
      </c>
      <c r="J3588" s="22">
        <v>0</v>
      </c>
      <c r="K3588" s="12" t="s">
        <v>5333</v>
      </c>
      <c r="T3588" s="12" t="s">
        <v>3662</v>
      </c>
    </row>
    <row r="3589" spans="5:20" ht="12.95" customHeight="1" x14ac:dyDescent="0.2">
      <c r="E3589" s="5" t="s">
        <v>5305</v>
      </c>
      <c r="G3589" s="5" t="s">
        <v>1556</v>
      </c>
      <c r="H3589" s="9" t="s">
        <v>1557</v>
      </c>
      <c r="I3589" s="22">
        <v>0</v>
      </c>
      <c r="J3589" s="22">
        <v>0</v>
      </c>
      <c r="K3589" s="12" t="s">
        <v>5334</v>
      </c>
      <c r="T3589" s="12" t="s">
        <v>3663</v>
      </c>
    </row>
    <row r="3590" spans="5:20" ht="12.95" customHeight="1" x14ac:dyDescent="0.2">
      <c r="E3590" s="5" t="s">
        <v>5305</v>
      </c>
      <c r="G3590" s="5" t="s">
        <v>1559</v>
      </c>
      <c r="H3590" s="9" t="s">
        <v>1560</v>
      </c>
      <c r="I3590" s="22">
        <v>0</v>
      </c>
      <c r="J3590" s="22">
        <v>0</v>
      </c>
      <c r="K3590" s="12" t="s">
        <v>5335</v>
      </c>
      <c r="T3590" s="12" t="s">
        <v>3664</v>
      </c>
    </row>
    <row r="3591" spans="5:20" ht="12.95" customHeight="1" x14ac:dyDescent="0.2">
      <c r="E3591" s="5" t="s">
        <v>5305</v>
      </c>
      <c r="G3591" s="5" t="s">
        <v>1562</v>
      </c>
      <c r="H3591" s="9" t="s">
        <v>1563</v>
      </c>
      <c r="I3591" s="22">
        <v>0</v>
      </c>
      <c r="J3591" s="22">
        <v>0</v>
      </c>
      <c r="K3591" s="12" t="s">
        <v>5336</v>
      </c>
      <c r="T3591" s="12" t="s">
        <v>3665</v>
      </c>
    </row>
    <row r="3592" spans="5:20" ht="12.95" customHeight="1" x14ac:dyDescent="0.2">
      <c r="E3592" s="5" t="s">
        <v>5305</v>
      </c>
      <c r="G3592" s="5" t="s">
        <v>1565</v>
      </c>
      <c r="H3592" s="9" t="s">
        <v>1566</v>
      </c>
      <c r="I3592" s="22">
        <v>0</v>
      </c>
      <c r="J3592" s="22">
        <v>0</v>
      </c>
      <c r="K3592" s="12" t="s">
        <v>5337</v>
      </c>
      <c r="T3592" s="12" t="s">
        <v>3666</v>
      </c>
    </row>
    <row r="3593" spans="5:20" ht="12.95" customHeight="1" x14ac:dyDescent="0.2">
      <c r="E3593" s="5" t="s">
        <v>5305</v>
      </c>
      <c r="G3593" s="5" t="s">
        <v>1568</v>
      </c>
      <c r="H3593" s="9" t="s">
        <v>1569</v>
      </c>
      <c r="I3593" s="22">
        <v>0</v>
      </c>
      <c r="J3593" s="22">
        <v>0</v>
      </c>
      <c r="K3593" s="12" t="s">
        <v>5338</v>
      </c>
      <c r="T3593" s="12" t="s">
        <v>3667</v>
      </c>
    </row>
    <row r="3594" spans="5:20" ht="12.95" customHeight="1" x14ac:dyDescent="0.2">
      <c r="E3594" s="5" t="s">
        <v>5305</v>
      </c>
      <c r="G3594" s="5" t="s">
        <v>1571</v>
      </c>
      <c r="H3594" s="9" t="s">
        <v>1572</v>
      </c>
      <c r="I3594" s="22">
        <v>0</v>
      </c>
      <c r="J3594" s="22">
        <v>0</v>
      </c>
      <c r="K3594" s="12" t="s">
        <v>5339</v>
      </c>
      <c r="T3594" s="12" t="s">
        <v>3668</v>
      </c>
    </row>
    <row r="3595" spans="5:20" ht="12.95" customHeight="1" x14ac:dyDescent="0.2">
      <c r="E3595" s="5" t="s">
        <v>5305</v>
      </c>
      <c r="G3595" s="5" t="s">
        <v>1574</v>
      </c>
      <c r="H3595" s="9" t="s">
        <v>1575</v>
      </c>
      <c r="I3595" s="22">
        <v>0</v>
      </c>
      <c r="J3595" s="22">
        <v>0</v>
      </c>
      <c r="K3595" s="12" t="s">
        <v>5340</v>
      </c>
      <c r="T3595" s="12" t="s">
        <v>3669</v>
      </c>
    </row>
    <row r="3596" spans="5:20" ht="12.95" customHeight="1" x14ac:dyDescent="0.2">
      <c r="E3596" s="5" t="s">
        <v>5305</v>
      </c>
      <c r="G3596" s="5" t="s">
        <v>1577</v>
      </c>
      <c r="H3596" s="9" t="s">
        <v>1578</v>
      </c>
      <c r="I3596" s="22">
        <v>0</v>
      </c>
      <c r="J3596" s="22">
        <v>0</v>
      </c>
      <c r="K3596" s="12" t="s">
        <v>5341</v>
      </c>
      <c r="T3596" s="12" t="s">
        <v>3670</v>
      </c>
    </row>
    <row r="3597" spans="5:20" ht="12.95" customHeight="1" x14ac:dyDescent="0.2">
      <c r="E3597" s="5" t="s">
        <v>5305</v>
      </c>
      <c r="G3597" s="5" t="s">
        <v>1580</v>
      </c>
      <c r="H3597" s="9" t="s">
        <v>1581</v>
      </c>
      <c r="I3597" s="22">
        <v>0</v>
      </c>
      <c r="J3597" s="22">
        <v>0</v>
      </c>
      <c r="K3597" s="12" t="s">
        <v>5342</v>
      </c>
      <c r="T3597" s="12" t="s">
        <v>3671</v>
      </c>
    </row>
    <row r="3598" spans="5:20" ht="12.95" customHeight="1" x14ac:dyDescent="0.2">
      <c r="E3598" s="5" t="s">
        <v>5305</v>
      </c>
      <c r="G3598" s="5" t="s">
        <v>1583</v>
      </c>
      <c r="H3598" s="9" t="s">
        <v>1584</v>
      </c>
      <c r="I3598" s="22">
        <v>0</v>
      </c>
      <c r="J3598" s="22">
        <v>0</v>
      </c>
      <c r="K3598" s="12" t="s">
        <v>5343</v>
      </c>
      <c r="T3598" s="12" t="s">
        <v>3672</v>
      </c>
    </row>
    <row r="3599" spans="5:20" ht="12.95" customHeight="1" x14ac:dyDescent="0.2">
      <c r="E3599" s="5" t="s">
        <v>5305</v>
      </c>
      <c r="G3599" s="5" t="s">
        <v>1586</v>
      </c>
      <c r="H3599" s="9" t="s">
        <v>1587</v>
      </c>
      <c r="I3599" s="22">
        <v>0</v>
      </c>
      <c r="J3599" s="22">
        <v>0</v>
      </c>
      <c r="K3599" s="12" t="s">
        <v>5344</v>
      </c>
      <c r="T3599" s="12" t="s">
        <v>3673</v>
      </c>
    </row>
    <row r="3600" spans="5:20" ht="12.95" customHeight="1" x14ac:dyDescent="0.2">
      <c r="E3600" s="5" t="s">
        <v>5305</v>
      </c>
      <c r="G3600" s="5" t="s">
        <v>1589</v>
      </c>
      <c r="H3600" s="9" t="s">
        <v>1590</v>
      </c>
      <c r="I3600" s="22">
        <v>0</v>
      </c>
      <c r="J3600" s="22">
        <v>0</v>
      </c>
      <c r="K3600" s="12" t="s">
        <v>5345</v>
      </c>
      <c r="T3600" s="12" t="s">
        <v>3674</v>
      </c>
    </row>
    <row r="3601" spans="5:20" ht="12.95" customHeight="1" x14ac:dyDescent="0.2">
      <c r="E3601" s="5" t="s">
        <v>5305</v>
      </c>
      <c r="G3601" s="5" t="s">
        <v>1592</v>
      </c>
      <c r="H3601" s="9" t="s">
        <v>1593</v>
      </c>
      <c r="I3601" s="22">
        <v>0</v>
      </c>
      <c r="J3601" s="22">
        <v>0</v>
      </c>
      <c r="K3601" s="12" t="s">
        <v>5346</v>
      </c>
      <c r="T3601" s="12" t="s">
        <v>3675</v>
      </c>
    </row>
    <row r="3602" spans="5:20" ht="12.95" customHeight="1" x14ac:dyDescent="0.2">
      <c r="E3602" s="5" t="s">
        <v>5305</v>
      </c>
      <c r="G3602" s="5" t="s">
        <v>1595</v>
      </c>
      <c r="H3602" s="9" t="s">
        <v>1596</v>
      </c>
      <c r="I3602" s="22">
        <v>0</v>
      </c>
      <c r="J3602" s="22">
        <v>0</v>
      </c>
      <c r="K3602" s="12" t="s">
        <v>5347</v>
      </c>
      <c r="T3602" s="12" t="s">
        <v>3676</v>
      </c>
    </row>
    <row r="3603" spans="5:20" ht="12.95" customHeight="1" x14ac:dyDescent="0.2">
      <c r="E3603" s="5" t="s">
        <v>5305</v>
      </c>
      <c r="G3603" s="3" t="s">
        <v>1598</v>
      </c>
      <c r="H3603" s="10" t="s">
        <v>1599</v>
      </c>
      <c r="I3603" s="23">
        <f>SUM(I3586:I3602)</f>
        <v>0</v>
      </c>
      <c r="J3603" s="23">
        <f>SUM(J3586:J3602)</f>
        <v>0</v>
      </c>
      <c r="K3603" s="13" t="s">
        <v>5348</v>
      </c>
      <c r="T3603" s="12" t="s">
        <v>3677</v>
      </c>
    </row>
    <row r="3604" spans="5:20" ht="12.95" customHeight="1" x14ac:dyDescent="0.2">
      <c r="E3604" s="5" t="s">
        <v>5305</v>
      </c>
      <c r="G3604" s="7" t="s">
        <v>1601</v>
      </c>
      <c r="H3604" s="8" t="s">
        <v>1602</v>
      </c>
      <c r="I3604" s="21"/>
      <c r="J3604" s="21"/>
      <c r="K3604" s="12" t="s">
        <v>5349</v>
      </c>
      <c r="T3604" s="12" t="s">
        <v>3678</v>
      </c>
    </row>
    <row r="3605" spans="5:20" ht="12.95" customHeight="1" x14ac:dyDescent="0.2">
      <c r="E3605" s="5" t="s">
        <v>5305</v>
      </c>
      <c r="G3605" s="5" t="s">
        <v>1604</v>
      </c>
      <c r="H3605" s="9" t="s">
        <v>1605</v>
      </c>
      <c r="I3605" s="22">
        <v>0</v>
      </c>
      <c r="J3605" s="22">
        <v>0</v>
      </c>
      <c r="K3605" s="12" t="s">
        <v>5350</v>
      </c>
      <c r="T3605" s="12" t="s">
        <v>3679</v>
      </c>
    </row>
    <row r="3606" spans="5:20" ht="12.95" customHeight="1" x14ac:dyDescent="0.2">
      <c r="E3606" s="5" t="s">
        <v>5305</v>
      </c>
      <c r="G3606" s="5" t="s">
        <v>1607</v>
      </c>
      <c r="H3606" s="9" t="s">
        <v>1608</v>
      </c>
      <c r="I3606" s="22">
        <v>0</v>
      </c>
      <c r="J3606" s="22">
        <v>0</v>
      </c>
      <c r="K3606" s="12" t="s">
        <v>5351</v>
      </c>
      <c r="T3606" s="12" t="s">
        <v>3680</v>
      </c>
    </row>
    <row r="3607" spans="5:20" ht="12.95" customHeight="1" x14ac:dyDescent="0.2">
      <c r="E3607" s="5" t="s">
        <v>5305</v>
      </c>
      <c r="G3607" s="5" t="s">
        <v>1610</v>
      </c>
      <c r="H3607" s="9" t="s">
        <v>1611</v>
      </c>
      <c r="I3607" s="22">
        <v>0</v>
      </c>
      <c r="J3607" s="22">
        <v>0</v>
      </c>
      <c r="K3607" s="12" t="s">
        <v>5352</v>
      </c>
      <c r="T3607" s="12" t="s">
        <v>3681</v>
      </c>
    </row>
    <row r="3608" spans="5:20" ht="12.95" customHeight="1" x14ac:dyDescent="0.2">
      <c r="E3608" s="5" t="s">
        <v>5305</v>
      </c>
      <c r="G3608" s="3" t="s">
        <v>1613</v>
      </c>
      <c r="H3608" s="10" t="s">
        <v>1614</v>
      </c>
      <c r="I3608" s="23">
        <f>SUM(I3605:I3607)</f>
        <v>0</v>
      </c>
      <c r="J3608" s="23">
        <f>SUM(J3605:J3607)</f>
        <v>0</v>
      </c>
      <c r="K3608" s="13" t="s">
        <v>5353</v>
      </c>
      <c r="T3608" s="12" t="s">
        <v>3682</v>
      </c>
    </row>
    <row r="3609" spans="5:20" ht="12.95" customHeight="1" x14ac:dyDescent="0.2">
      <c r="E3609" s="5" t="s">
        <v>5305</v>
      </c>
      <c r="G3609" s="3" t="s">
        <v>1616</v>
      </c>
      <c r="H3609" s="10" t="s">
        <v>1617</v>
      </c>
      <c r="I3609" s="23">
        <f>+I3603+I3608</f>
        <v>0</v>
      </c>
      <c r="J3609" s="23">
        <f>+J3603+J3608</f>
        <v>0</v>
      </c>
      <c r="K3609" s="13" t="s">
        <v>5354</v>
      </c>
      <c r="T3609" s="12" t="s">
        <v>3683</v>
      </c>
    </row>
    <row r="3610" spans="5:20" ht="12.95" customHeight="1" x14ac:dyDescent="0.2">
      <c r="E3610" s="5" t="s">
        <v>5305</v>
      </c>
      <c r="G3610" s="7" t="s">
        <v>1619</v>
      </c>
      <c r="H3610" s="8" t="s">
        <v>1620</v>
      </c>
      <c r="I3610" s="21"/>
      <c r="J3610" s="21"/>
      <c r="K3610" s="12" t="s">
        <v>5355</v>
      </c>
      <c r="T3610" s="12" t="s">
        <v>3684</v>
      </c>
    </row>
    <row r="3611" spans="5:20" ht="12.95" customHeight="1" x14ac:dyDescent="0.2">
      <c r="E3611" s="5" t="s">
        <v>5305</v>
      </c>
      <c r="G3611" s="3" t="s">
        <v>1622</v>
      </c>
      <c r="H3611" s="10" t="s">
        <v>1623</v>
      </c>
      <c r="I3611" s="23">
        <f>+I3584-(I3609*$I$1)</f>
        <v>0</v>
      </c>
      <c r="J3611" s="23">
        <f>+J3584-(J3609*$I$1)</f>
        <v>0</v>
      </c>
      <c r="K3611" s="13" t="s">
        <v>5356</v>
      </c>
      <c r="T3611" s="12" t="s">
        <v>3685</v>
      </c>
    </row>
    <row r="3612" spans="5:20" ht="12.95" customHeight="1" x14ac:dyDescent="0.2">
      <c r="E3612" s="5" t="s">
        <v>5305</v>
      </c>
      <c r="G3612" s="5" t="s">
        <v>1625</v>
      </c>
      <c r="H3612" s="9" t="s">
        <v>1626</v>
      </c>
      <c r="I3612" s="22">
        <v>0</v>
      </c>
      <c r="J3612" s="22">
        <v>0</v>
      </c>
      <c r="K3612" s="12" t="s">
        <v>5357</v>
      </c>
      <c r="T3612" s="12" t="s">
        <v>3686</v>
      </c>
    </row>
    <row r="3613" spans="5:20" ht="12.95" customHeight="1" x14ac:dyDescent="0.2">
      <c r="E3613" s="5" t="s">
        <v>5305</v>
      </c>
      <c r="G3613" s="3" t="s">
        <v>1628</v>
      </c>
      <c r="H3613" s="10" t="s">
        <v>1629</v>
      </c>
      <c r="I3613" s="23">
        <f>+I3611-(I3612*$I$1)</f>
        <v>0</v>
      </c>
      <c r="J3613" s="23">
        <f>+J3611-(J3612*$I$1)</f>
        <v>0</v>
      </c>
      <c r="K3613" s="13" t="s">
        <v>5358</v>
      </c>
      <c r="T3613" s="12" t="s">
        <v>3687</v>
      </c>
    </row>
    <row r="3614" spans="5:20" ht="12.95" customHeight="1" x14ac:dyDescent="0.2">
      <c r="E3614" s="5" t="s">
        <v>5305</v>
      </c>
      <c r="G3614" s="5" t="s">
        <v>1631</v>
      </c>
      <c r="H3614" s="9" t="s">
        <v>1632</v>
      </c>
      <c r="I3614" s="22">
        <v>0</v>
      </c>
      <c r="J3614" s="22">
        <v>0</v>
      </c>
      <c r="K3614" s="12" t="s">
        <v>5359</v>
      </c>
      <c r="T3614" s="12" t="s">
        <v>3688</v>
      </c>
    </row>
    <row r="3615" spans="5:20" ht="12.95" customHeight="1" x14ac:dyDescent="0.2">
      <c r="E3615" s="5" t="s">
        <v>5305</v>
      </c>
      <c r="G3615" s="5" t="s">
        <v>1634</v>
      </c>
      <c r="H3615" s="9" t="s">
        <v>1635</v>
      </c>
      <c r="I3615" s="22">
        <v>0</v>
      </c>
      <c r="J3615" s="22">
        <v>0</v>
      </c>
      <c r="K3615" s="12" t="s">
        <v>5360</v>
      </c>
      <c r="T3615" s="12" t="s">
        <v>3689</v>
      </c>
    </row>
    <row r="3616" spans="5:20" ht="12.95" customHeight="1" x14ac:dyDescent="0.2">
      <c r="E3616" s="5" t="s">
        <v>5305</v>
      </c>
      <c r="G3616" s="3" t="s">
        <v>1637</v>
      </c>
      <c r="H3616" s="10" t="s">
        <v>1638</v>
      </c>
      <c r="I3616" s="23">
        <f>SUM(I3613:I3615)</f>
        <v>0</v>
      </c>
      <c r="J3616" s="23">
        <f>SUM(J3613:J3615)</f>
        <v>0</v>
      </c>
      <c r="K3616" s="13" t="s">
        <v>5361</v>
      </c>
      <c r="T3616" s="12" t="s">
        <v>3690</v>
      </c>
    </row>
    <row r="3617" spans="4:20" ht="12.95" customHeight="1" x14ac:dyDescent="0.2">
      <c r="E3617" s="5" t="s">
        <v>5305</v>
      </c>
      <c r="G3617" s="7" t="s">
        <v>1640</v>
      </c>
      <c r="H3617" s="8" t="s">
        <v>1641</v>
      </c>
      <c r="I3617" s="21"/>
      <c r="J3617" s="21"/>
      <c r="K3617" s="12" t="s">
        <v>5362</v>
      </c>
      <c r="T3617" s="12" t="s">
        <v>3691</v>
      </c>
    </row>
    <row r="3618" spans="4:20" ht="12.95" customHeight="1" x14ac:dyDescent="0.2">
      <c r="E3618" s="5" t="s">
        <v>5305</v>
      </c>
      <c r="G3618" s="5" t="s">
        <v>1643</v>
      </c>
      <c r="H3618" s="9" t="s">
        <v>1644</v>
      </c>
      <c r="I3618" s="22">
        <v>0</v>
      </c>
      <c r="J3618" s="22">
        <v>0</v>
      </c>
      <c r="K3618" s="12" t="s">
        <v>5363</v>
      </c>
      <c r="T3618" s="12" t="s">
        <v>3692</v>
      </c>
    </row>
    <row r="3619" spans="4:20" ht="12.95" customHeight="1" x14ac:dyDescent="0.2">
      <c r="E3619" s="5" t="s">
        <v>5305</v>
      </c>
      <c r="G3619" s="5" t="s">
        <v>1646</v>
      </c>
      <c r="H3619" s="9" t="s">
        <v>1647</v>
      </c>
      <c r="I3619" s="22">
        <v>0</v>
      </c>
      <c r="J3619" s="22">
        <v>0</v>
      </c>
      <c r="K3619" s="12" t="s">
        <v>5364</v>
      </c>
      <c r="T3619" s="12" t="s">
        <v>3693</v>
      </c>
    </row>
    <row r="3620" spans="4:20" ht="12.95" customHeight="1" x14ac:dyDescent="0.2">
      <c r="E3620" s="5" t="s">
        <v>5305</v>
      </c>
      <c r="G3620" s="5" t="s">
        <v>1649</v>
      </c>
      <c r="H3620" s="9" t="s">
        <v>1650</v>
      </c>
      <c r="I3620" s="22">
        <v>0</v>
      </c>
      <c r="J3620" s="22">
        <v>0</v>
      </c>
      <c r="K3620" s="12" t="s">
        <v>5365</v>
      </c>
      <c r="T3620" s="12" t="s">
        <v>3694</v>
      </c>
    </row>
    <row r="3621" spans="4:20" ht="12.95" customHeight="1" x14ac:dyDescent="0.2">
      <c r="E3621" s="5" t="s">
        <v>5305</v>
      </c>
      <c r="G3621" s="5" t="s">
        <v>1652</v>
      </c>
      <c r="H3621" s="9" t="s">
        <v>1653</v>
      </c>
      <c r="I3621" s="22">
        <v>0</v>
      </c>
      <c r="J3621" s="22">
        <v>0</v>
      </c>
      <c r="K3621" s="12" t="s">
        <v>5366</v>
      </c>
      <c r="T3621" s="12" t="s">
        <v>3695</v>
      </c>
    </row>
    <row r="3622" spans="4:20" ht="12.95" customHeight="1" x14ac:dyDescent="0.2">
      <c r="E3622" s="5" t="s">
        <v>5305</v>
      </c>
      <c r="G3622" s="5" t="s">
        <v>1655</v>
      </c>
      <c r="H3622" s="9" t="s">
        <v>1656</v>
      </c>
      <c r="I3622" s="22">
        <v>0</v>
      </c>
      <c r="J3622" s="22">
        <v>0</v>
      </c>
      <c r="K3622" s="12" t="s">
        <v>5367</v>
      </c>
      <c r="T3622" s="12" t="s">
        <v>3696</v>
      </c>
    </row>
    <row r="3623" spans="4:20" ht="12.95" customHeight="1" x14ac:dyDescent="0.2">
      <c r="E3623" s="5" t="s">
        <v>5305</v>
      </c>
      <c r="G3623" s="5" t="s">
        <v>1658</v>
      </c>
      <c r="H3623" s="9" t="s">
        <v>1659</v>
      </c>
      <c r="I3623" s="22">
        <v>0</v>
      </c>
      <c r="J3623" s="22">
        <v>0</v>
      </c>
      <c r="K3623" s="12" t="s">
        <v>5368</v>
      </c>
      <c r="T3623" s="12" t="s">
        <v>3697</v>
      </c>
    </row>
    <row r="3624" spans="4:20" ht="12.95" customHeight="1" x14ac:dyDescent="0.2">
      <c r="E3624" s="5" t="s">
        <v>5305</v>
      </c>
      <c r="G3624" s="5" t="s">
        <v>1661</v>
      </c>
      <c r="H3624" s="9" t="s">
        <v>1662</v>
      </c>
      <c r="I3624" s="22">
        <v>0</v>
      </c>
      <c r="J3624" s="22">
        <v>0</v>
      </c>
      <c r="K3624" s="12" t="s">
        <v>5369</v>
      </c>
      <c r="T3624" s="12" t="s">
        <v>3698</v>
      </c>
    </row>
    <row r="3625" spans="4:20" ht="12.95" customHeight="1" x14ac:dyDescent="0.2">
      <c r="E3625" s="5" t="s">
        <v>5305</v>
      </c>
      <c r="G3625" s="5" t="s">
        <v>1664</v>
      </c>
      <c r="H3625" s="9" t="s">
        <v>1665</v>
      </c>
      <c r="I3625" s="22">
        <v>0</v>
      </c>
      <c r="J3625" s="22">
        <v>0</v>
      </c>
      <c r="K3625" s="12" t="s">
        <v>5370</v>
      </c>
      <c r="T3625" s="12" t="s">
        <v>3699</v>
      </c>
    </row>
    <row r="3626" spans="4:20" ht="12.95" customHeight="1" x14ac:dyDescent="0.2">
      <c r="E3626" s="5" t="s">
        <v>5305</v>
      </c>
      <c r="G3626" s="5" t="s">
        <v>1667</v>
      </c>
      <c r="H3626" s="9" t="s">
        <v>1668</v>
      </c>
      <c r="I3626" s="22">
        <v>0</v>
      </c>
      <c r="J3626" s="22">
        <v>0</v>
      </c>
      <c r="K3626" s="12" t="s">
        <v>5371</v>
      </c>
      <c r="T3626" s="12" t="s">
        <v>3700</v>
      </c>
    </row>
    <row r="3627" spans="4:20" ht="12.95" customHeight="1" x14ac:dyDescent="0.2">
      <c r="E3627" s="5" t="s">
        <v>5305</v>
      </c>
      <c r="G3627" s="3" t="s">
        <v>1670</v>
      </c>
      <c r="H3627" s="10" t="s">
        <v>1671</v>
      </c>
      <c r="I3627" s="23">
        <f>+I3616+SUM(I3618:I3626)</f>
        <v>0</v>
      </c>
      <c r="J3627" s="23">
        <f>+J3616+SUM(J3618:J3626)</f>
        <v>0</v>
      </c>
      <c r="K3627" s="13" t="s">
        <v>5372</v>
      </c>
      <c r="T3627" s="12" t="s">
        <v>3701</v>
      </c>
    </row>
    <row r="3628" spans="4:20" ht="12.95" customHeight="1" x14ac:dyDescent="0.2">
      <c r="D3628" s="5" t="s">
        <v>5373</v>
      </c>
      <c r="E3628" s="5" t="s">
        <v>5374</v>
      </c>
      <c r="F3628" s="18"/>
      <c r="G3628" s="7" t="s">
        <v>4652</v>
      </c>
      <c r="H3628" s="8" t="s">
        <v>4653</v>
      </c>
      <c r="I3628" s="21"/>
      <c r="J3628" s="21"/>
      <c r="K3628" s="12" t="s">
        <v>5375</v>
      </c>
      <c r="T3628" s="12" t="s">
        <v>3635</v>
      </c>
    </row>
    <row r="3629" spans="4:20" ht="12.95" customHeight="1" x14ac:dyDescent="0.2">
      <c r="E3629" s="5" t="s">
        <v>5374</v>
      </c>
      <c r="G3629" s="5" t="s">
        <v>4655</v>
      </c>
      <c r="H3629" s="9" t="s">
        <v>4656</v>
      </c>
      <c r="I3629" s="22">
        <v>0</v>
      </c>
      <c r="J3629" s="22">
        <v>0</v>
      </c>
      <c r="K3629" s="12" t="s">
        <v>5376</v>
      </c>
      <c r="T3629" s="12" t="s">
        <v>3636</v>
      </c>
    </row>
    <row r="3630" spans="4:20" ht="12.95" customHeight="1" x14ac:dyDescent="0.2">
      <c r="E3630" s="5" t="s">
        <v>5374</v>
      </c>
      <c r="G3630" s="5" t="s">
        <v>4658</v>
      </c>
      <c r="H3630" s="9" t="s">
        <v>4659</v>
      </c>
      <c r="I3630" s="22">
        <v>0</v>
      </c>
      <c r="J3630" s="22">
        <v>0</v>
      </c>
      <c r="K3630" s="12" t="s">
        <v>5377</v>
      </c>
      <c r="T3630" s="12" t="s">
        <v>3637</v>
      </c>
    </row>
    <row r="3631" spans="4:20" ht="12.95" customHeight="1" x14ac:dyDescent="0.2">
      <c r="E3631" s="5" t="s">
        <v>5374</v>
      </c>
      <c r="G3631" s="5" t="s">
        <v>4661</v>
      </c>
      <c r="H3631" s="9" t="s">
        <v>4662</v>
      </c>
      <c r="I3631" s="22">
        <v>0</v>
      </c>
      <c r="J3631" s="22">
        <v>0</v>
      </c>
      <c r="K3631" s="12" t="s">
        <v>5378</v>
      </c>
      <c r="T3631" s="12" t="s">
        <v>3638</v>
      </c>
    </row>
    <row r="3632" spans="4:20" ht="12.95" customHeight="1" x14ac:dyDescent="0.2">
      <c r="E3632" s="5" t="s">
        <v>5374</v>
      </c>
      <c r="G3632" s="5" t="s">
        <v>4664</v>
      </c>
      <c r="H3632" s="9" t="s">
        <v>4665</v>
      </c>
      <c r="I3632" s="22">
        <v>0</v>
      </c>
      <c r="J3632" s="22">
        <v>0</v>
      </c>
      <c r="K3632" s="12" t="s">
        <v>5379</v>
      </c>
      <c r="T3632" s="12" t="s">
        <v>3639</v>
      </c>
    </row>
    <row r="3633" spans="5:20" ht="12.95" customHeight="1" x14ac:dyDescent="0.2">
      <c r="E3633" s="5" t="s">
        <v>5374</v>
      </c>
      <c r="G3633" s="5" t="s">
        <v>4667</v>
      </c>
      <c r="H3633" s="9" t="s">
        <v>4668</v>
      </c>
      <c r="I3633" s="22">
        <v>0</v>
      </c>
      <c r="J3633" s="22">
        <v>0</v>
      </c>
      <c r="K3633" s="12" t="s">
        <v>5380</v>
      </c>
      <c r="T3633" s="12" t="s">
        <v>3640</v>
      </c>
    </row>
    <row r="3634" spans="5:20" ht="12.95" customHeight="1" x14ac:dyDescent="0.2">
      <c r="E3634" s="5" t="s">
        <v>5374</v>
      </c>
      <c r="G3634" s="5" t="s">
        <v>4670</v>
      </c>
      <c r="H3634" s="9" t="s">
        <v>4671</v>
      </c>
      <c r="I3634" s="22">
        <v>0</v>
      </c>
      <c r="J3634" s="22">
        <v>0</v>
      </c>
      <c r="K3634" s="12" t="s">
        <v>5381</v>
      </c>
      <c r="T3634" s="12" t="s">
        <v>3641</v>
      </c>
    </row>
    <row r="3635" spans="5:20" ht="12.95" customHeight="1" x14ac:dyDescent="0.2">
      <c r="E3635" s="5" t="s">
        <v>5374</v>
      </c>
      <c r="G3635" s="5" t="s">
        <v>4673</v>
      </c>
      <c r="H3635" s="9" t="s">
        <v>4674</v>
      </c>
      <c r="I3635" s="22">
        <v>0</v>
      </c>
      <c r="J3635" s="22">
        <v>0</v>
      </c>
      <c r="K3635" s="12" t="s">
        <v>5382</v>
      </c>
      <c r="T3635" s="12" t="s">
        <v>3642</v>
      </c>
    </row>
    <row r="3636" spans="5:20" ht="12.95" customHeight="1" x14ac:dyDescent="0.2">
      <c r="E3636" s="5" t="s">
        <v>5374</v>
      </c>
      <c r="G3636" s="5" t="s">
        <v>4676</v>
      </c>
      <c r="H3636" s="9" t="s">
        <v>4677</v>
      </c>
      <c r="I3636" s="22">
        <v>0</v>
      </c>
      <c r="J3636" s="22">
        <v>0</v>
      </c>
      <c r="K3636" s="12" t="s">
        <v>5383</v>
      </c>
      <c r="T3636" s="12" t="s">
        <v>3643</v>
      </c>
    </row>
    <row r="3637" spans="5:20" ht="12.95" customHeight="1" x14ac:dyDescent="0.2">
      <c r="E3637" s="5" t="s">
        <v>5374</v>
      </c>
      <c r="G3637" s="5" t="s">
        <v>4679</v>
      </c>
      <c r="H3637" s="9" t="s">
        <v>4680</v>
      </c>
      <c r="I3637" s="22">
        <v>0</v>
      </c>
      <c r="J3637" s="22">
        <v>0</v>
      </c>
      <c r="K3637" s="12" t="s">
        <v>5384</v>
      </c>
      <c r="T3637" s="12" t="s">
        <v>3644</v>
      </c>
    </row>
    <row r="3638" spans="5:20" ht="12.95" customHeight="1" x14ac:dyDescent="0.2">
      <c r="E3638" s="5" t="s">
        <v>5374</v>
      </c>
      <c r="G3638" s="5" t="s">
        <v>4682</v>
      </c>
      <c r="H3638" s="9" t="s">
        <v>4683</v>
      </c>
      <c r="I3638" s="22">
        <v>0</v>
      </c>
      <c r="J3638" s="22">
        <v>0</v>
      </c>
      <c r="K3638" s="12" t="s">
        <v>5385</v>
      </c>
      <c r="T3638" s="12" t="s">
        <v>3645</v>
      </c>
    </row>
    <row r="3639" spans="5:20" ht="12.95" customHeight="1" x14ac:dyDescent="0.2">
      <c r="E3639" s="5" t="s">
        <v>5374</v>
      </c>
      <c r="G3639" s="5" t="s">
        <v>4685</v>
      </c>
      <c r="H3639" s="9" t="s">
        <v>4686</v>
      </c>
      <c r="I3639" s="22">
        <v>0</v>
      </c>
      <c r="J3639" s="22">
        <v>0</v>
      </c>
      <c r="K3639" s="12" t="s">
        <v>5386</v>
      </c>
      <c r="T3639" s="12" t="s">
        <v>3646</v>
      </c>
    </row>
    <row r="3640" spans="5:20" ht="12.95" customHeight="1" x14ac:dyDescent="0.2">
      <c r="E3640" s="5" t="s">
        <v>5374</v>
      </c>
      <c r="G3640" s="5" t="s">
        <v>4688</v>
      </c>
      <c r="H3640" s="9" t="s">
        <v>4689</v>
      </c>
      <c r="I3640" s="22">
        <v>0</v>
      </c>
      <c r="J3640" s="22">
        <v>0</v>
      </c>
      <c r="K3640" s="12" t="s">
        <v>5387</v>
      </c>
      <c r="T3640" s="12" t="s">
        <v>3647</v>
      </c>
    </row>
    <row r="3641" spans="5:20" ht="12.95" customHeight="1" x14ac:dyDescent="0.2">
      <c r="E3641" s="5" t="s">
        <v>5374</v>
      </c>
      <c r="G3641" s="5" t="s">
        <v>4691</v>
      </c>
      <c r="H3641" s="9" t="s">
        <v>4692</v>
      </c>
      <c r="I3641" s="22">
        <v>0</v>
      </c>
      <c r="J3641" s="22">
        <v>0</v>
      </c>
      <c r="K3641" s="12" t="s">
        <v>5388</v>
      </c>
      <c r="T3641" s="12" t="s">
        <v>3648</v>
      </c>
    </row>
    <row r="3642" spans="5:20" ht="12.95" customHeight="1" x14ac:dyDescent="0.2">
      <c r="E3642" s="5" t="s">
        <v>5374</v>
      </c>
      <c r="G3642" s="5" t="s">
        <v>4694</v>
      </c>
      <c r="H3642" s="9" t="s">
        <v>4695</v>
      </c>
      <c r="I3642" s="22">
        <v>0</v>
      </c>
      <c r="J3642" s="22">
        <v>0</v>
      </c>
      <c r="K3642" s="12" t="s">
        <v>5389</v>
      </c>
      <c r="T3642" s="12" t="s">
        <v>3649</v>
      </c>
    </row>
    <row r="3643" spans="5:20" ht="12.95" customHeight="1" x14ac:dyDescent="0.2">
      <c r="E3643" s="5" t="s">
        <v>5374</v>
      </c>
      <c r="G3643" s="3" t="s">
        <v>4697</v>
      </c>
      <c r="H3643" s="10" t="s">
        <v>4698</v>
      </c>
      <c r="I3643" s="23">
        <f>SUM(I3629:I3642)</f>
        <v>0</v>
      </c>
      <c r="J3643" s="23">
        <f>SUM(J3629:J3642)</f>
        <v>0</v>
      </c>
      <c r="K3643" s="13" t="s">
        <v>5390</v>
      </c>
      <c r="T3643" s="12" t="s">
        <v>3650</v>
      </c>
    </row>
    <row r="3644" spans="5:20" ht="12.95" customHeight="1" x14ac:dyDescent="0.2">
      <c r="E3644" s="5" t="s">
        <v>5374</v>
      </c>
      <c r="G3644" s="5" t="s">
        <v>4700</v>
      </c>
      <c r="H3644" s="9" t="s">
        <v>4701</v>
      </c>
      <c r="I3644" s="22">
        <v>0</v>
      </c>
      <c r="J3644" s="22">
        <v>0</v>
      </c>
      <c r="K3644" s="12" t="s">
        <v>5391</v>
      </c>
      <c r="T3644" s="12" t="s">
        <v>3651</v>
      </c>
    </row>
    <row r="3645" spans="5:20" ht="12.95" customHeight="1" x14ac:dyDescent="0.2">
      <c r="E3645" s="5" t="s">
        <v>5374</v>
      </c>
      <c r="G3645" s="3" t="s">
        <v>4703</v>
      </c>
      <c r="H3645" s="10" t="s">
        <v>4704</v>
      </c>
      <c r="I3645" s="23">
        <f>+I3643-(I3644*$I$1)</f>
        <v>0</v>
      </c>
      <c r="J3645" s="23">
        <f>+J3643-(J3644*$I$1)</f>
        <v>0</v>
      </c>
      <c r="K3645" s="13" t="s">
        <v>5392</v>
      </c>
      <c r="T3645" s="12" t="s">
        <v>3652</v>
      </c>
    </row>
    <row r="3646" spans="5:20" ht="12.95" customHeight="1" x14ac:dyDescent="0.2">
      <c r="E3646" s="5" t="s">
        <v>5374</v>
      </c>
      <c r="G3646" s="7" t="s">
        <v>4706</v>
      </c>
      <c r="H3646" s="8" t="s">
        <v>4707</v>
      </c>
      <c r="I3646" s="21"/>
      <c r="J3646" s="21"/>
      <c r="K3646" s="12" t="s">
        <v>5393</v>
      </c>
      <c r="T3646" s="12" t="s">
        <v>3653</v>
      </c>
    </row>
    <row r="3647" spans="5:20" ht="12.95" customHeight="1" x14ac:dyDescent="0.2">
      <c r="E3647" s="5" t="s">
        <v>5374</v>
      </c>
      <c r="G3647" s="5" t="s">
        <v>4709</v>
      </c>
      <c r="H3647" s="9" t="s">
        <v>4710</v>
      </c>
      <c r="I3647" s="22">
        <v>0</v>
      </c>
      <c r="J3647" s="22">
        <v>0</v>
      </c>
      <c r="K3647" s="12" t="s">
        <v>5394</v>
      </c>
      <c r="T3647" s="12" t="s">
        <v>3654</v>
      </c>
    </row>
    <row r="3648" spans="5:20" ht="12.95" customHeight="1" x14ac:dyDescent="0.2">
      <c r="E3648" s="5" t="s">
        <v>5374</v>
      </c>
      <c r="G3648" s="5" t="s">
        <v>4712</v>
      </c>
      <c r="H3648" s="9" t="s">
        <v>1533</v>
      </c>
      <c r="I3648" s="22">
        <v>0</v>
      </c>
      <c r="J3648" s="22">
        <v>0</v>
      </c>
      <c r="K3648" s="12" t="s">
        <v>5395</v>
      </c>
      <c r="T3648" s="12" t="s">
        <v>3655</v>
      </c>
    </row>
    <row r="3649" spans="5:20" ht="12.95" customHeight="1" x14ac:dyDescent="0.2">
      <c r="E3649" s="5" t="s">
        <v>5374</v>
      </c>
      <c r="G3649" s="5" t="s">
        <v>1535</v>
      </c>
      <c r="H3649" s="9" t="s">
        <v>1536</v>
      </c>
      <c r="I3649" s="22">
        <v>0</v>
      </c>
      <c r="J3649" s="22">
        <v>0</v>
      </c>
      <c r="K3649" s="12" t="s">
        <v>5396</v>
      </c>
      <c r="T3649" s="12" t="s">
        <v>3656</v>
      </c>
    </row>
    <row r="3650" spans="5:20" ht="12.95" customHeight="1" x14ac:dyDescent="0.2">
      <c r="E3650" s="5" t="s">
        <v>5374</v>
      </c>
      <c r="G3650" s="3" t="s">
        <v>1538</v>
      </c>
      <c r="H3650" s="10" t="s">
        <v>1539</v>
      </c>
      <c r="I3650" s="23">
        <f>SUM(I3647:I3649)</f>
        <v>0</v>
      </c>
      <c r="J3650" s="23">
        <f>SUM(J3647:J3649)</f>
        <v>0</v>
      </c>
      <c r="K3650" s="13" t="s">
        <v>5397</v>
      </c>
      <c r="T3650" s="12" t="s">
        <v>3657</v>
      </c>
    </row>
    <row r="3651" spans="5:20" ht="12.95" customHeight="1" x14ac:dyDescent="0.2">
      <c r="E3651" s="5" t="s">
        <v>5374</v>
      </c>
      <c r="G3651" s="3" t="s">
        <v>1541</v>
      </c>
      <c r="H3651" s="10" t="s">
        <v>1542</v>
      </c>
      <c r="I3651" s="23">
        <f>+I3645+I3650</f>
        <v>0</v>
      </c>
      <c r="J3651" s="23">
        <f>+J3645+J3650</f>
        <v>0</v>
      </c>
      <c r="K3651" s="13" t="s">
        <v>5398</v>
      </c>
      <c r="T3651" s="12" t="s">
        <v>3658</v>
      </c>
    </row>
    <row r="3652" spans="5:20" ht="12.95" customHeight="1" x14ac:dyDescent="0.2">
      <c r="E3652" s="5" t="s">
        <v>5374</v>
      </c>
      <c r="G3652" s="7" t="s">
        <v>1544</v>
      </c>
      <c r="H3652" s="8" t="s">
        <v>1545</v>
      </c>
      <c r="I3652" s="21"/>
      <c r="J3652" s="21"/>
      <c r="K3652" s="12" t="s">
        <v>5399</v>
      </c>
      <c r="T3652" s="12" t="s">
        <v>3659</v>
      </c>
    </row>
    <row r="3653" spans="5:20" ht="12.95" customHeight="1" x14ac:dyDescent="0.2">
      <c r="E3653" s="5" t="s">
        <v>5374</v>
      </c>
      <c r="G3653" s="5" t="s">
        <v>1547</v>
      </c>
      <c r="H3653" s="9" t="s">
        <v>1548</v>
      </c>
      <c r="I3653" s="22">
        <v>0</v>
      </c>
      <c r="J3653" s="22">
        <v>0</v>
      </c>
      <c r="K3653" s="12" t="s">
        <v>5400</v>
      </c>
      <c r="T3653" s="12" t="s">
        <v>3660</v>
      </c>
    </row>
    <row r="3654" spans="5:20" ht="12.95" customHeight="1" x14ac:dyDescent="0.2">
      <c r="E3654" s="5" t="s">
        <v>5374</v>
      </c>
      <c r="G3654" s="5" t="s">
        <v>1550</v>
      </c>
      <c r="H3654" s="9" t="s">
        <v>1551</v>
      </c>
      <c r="I3654" s="22">
        <v>0</v>
      </c>
      <c r="J3654" s="22">
        <v>0</v>
      </c>
      <c r="K3654" s="12" t="s">
        <v>5401</v>
      </c>
      <c r="T3654" s="12" t="s">
        <v>3661</v>
      </c>
    </row>
    <row r="3655" spans="5:20" ht="12.95" customHeight="1" x14ac:dyDescent="0.2">
      <c r="E3655" s="5" t="s">
        <v>5374</v>
      </c>
      <c r="G3655" s="5" t="s">
        <v>1553</v>
      </c>
      <c r="H3655" s="9" t="s">
        <v>1554</v>
      </c>
      <c r="I3655" s="22">
        <v>0</v>
      </c>
      <c r="J3655" s="22">
        <v>0</v>
      </c>
      <c r="K3655" s="12" t="s">
        <v>5402</v>
      </c>
      <c r="T3655" s="12" t="s">
        <v>3662</v>
      </c>
    </row>
    <row r="3656" spans="5:20" ht="12.95" customHeight="1" x14ac:dyDescent="0.2">
      <c r="E3656" s="5" t="s">
        <v>5374</v>
      </c>
      <c r="G3656" s="5" t="s">
        <v>1556</v>
      </c>
      <c r="H3656" s="9" t="s">
        <v>1557</v>
      </c>
      <c r="I3656" s="22">
        <v>0</v>
      </c>
      <c r="J3656" s="22">
        <v>0</v>
      </c>
      <c r="K3656" s="12" t="s">
        <v>5403</v>
      </c>
      <c r="T3656" s="12" t="s">
        <v>3663</v>
      </c>
    </row>
    <row r="3657" spans="5:20" ht="12.95" customHeight="1" x14ac:dyDescent="0.2">
      <c r="E3657" s="5" t="s">
        <v>5374</v>
      </c>
      <c r="G3657" s="5" t="s">
        <v>1559</v>
      </c>
      <c r="H3657" s="9" t="s">
        <v>1560</v>
      </c>
      <c r="I3657" s="22">
        <v>0</v>
      </c>
      <c r="J3657" s="22">
        <v>0</v>
      </c>
      <c r="K3657" s="12" t="s">
        <v>5404</v>
      </c>
      <c r="T3657" s="12" t="s">
        <v>3664</v>
      </c>
    </row>
    <row r="3658" spans="5:20" ht="12.95" customHeight="1" x14ac:dyDescent="0.2">
      <c r="E3658" s="5" t="s">
        <v>5374</v>
      </c>
      <c r="G3658" s="5" t="s">
        <v>1562</v>
      </c>
      <c r="H3658" s="9" t="s">
        <v>1563</v>
      </c>
      <c r="I3658" s="22">
        <v>0</v>
      </c>
      <c r="J3658" s="22">
        <v>0</v>
      </c>
      <c r="K3658" s="12" t="s">
        <v>5405</v>
      </c>
      <c r="T3658" s="12" t="s">
        <v>3665</v>
      </c>
    </row>
    <row r="3659" spans="5:20" ht="12.95" customHeight="1" x14ac:dyDescent="0.2">
      <c r="E3659" s="5" t="s">
        <v>5374</v>
      </c>
      <c r="G3659" s="5" t="s">
        <v>1565</v>
      </c>
      <c r="H3659" s="9" t="s">
        <v>1566</v>
      </c>
      <c r="I3659" s="22">
        <v>0</v>
      </c>
      <c r="J3659" s="22">
        <v>0</v>
      </c>
      <c r="K3659" s="12" t="s">
        <v>5406</v>
      </c>
      <c r="T3659" s="12" t="s">
        <v>3666</v>
      </c>
    </row>
    <row r="3660" spans="5:20" ht="12.95" customHeight="1" x14ac:dyDescent="0.2">
      <c r="E3660" s="5" t="s">
        <v>5374</v>
      </c>
      <c r="G3660" s="5" t="s">
        <v>1568</v>
      </c>
      <c r="H3660" s="9" t="s">
        <v>1569</v>
      </c>
      <c r="I3660" s="22">
        <v>0</v>
      </c>
      <c r="J3660" s="22">
        <v>0</v>
      </c>
      <c r="K3660" s="12" t="s">
        <v>5407</v>
      </c>
      <c r="T3660" s="12" t="s">
        <v>3667</v>
      </c>
    </row>
    <row r="3661" spans="5:20" ht="12.95" customHeight="1" x14ac:dyDescent="0.2">
      <c r="E3661" s="5" t="s">
        <v>5374</v>
      </c>
      <c r="G3661" s="5" t="s">
        <v>1571</v>
      </c>
      <c r="H3661" s="9" t="s">
        <v>1572</v>
      </c>
      <c r="I3661" s="22">
        <v>0</v>
      </c>
      <c r="J3661" s="22">
        <v>0</v>
      </c>
      <c r="K3661" s="12" t="s">
        <v>5408</v>
      </c>
      <c r="T3661" s="12" t="s">
        <v>3668</v>
      </c>
    </row>
    <row r="3662" spans="5:20" ht="12.95" customHeight="1" x14ac:dyDescent="0.2">
      <c r="E3662" s="5" t="s">
        <v>5374</v>
      </c>
      <c r="G3662" s="5" t="s">
        <v>1574</v>
      </c>
      <c r="H3662" s="9" t="s">
        <v>1575</v>
      </c>
      <c r="I3662" s="22">
        <v>0</v>
      </c>
      <c r="J3662" s="22">
        <v>0</v>
      </c>
      <c r="K3662" s="12" t="s">
        <v>5409</v>
      </c>
      <c r="T3662" s="12" t="s">
        <v>3669</v>
      </c>
    </row>
    <row r="3663" spans="5:20" ht="12.95" customHeight="1" x14ac:dyDescent="0.2">
      <c r="E3663" s="5" t="s">
        <v>5374</v>
      </c>
      <c r="G3663" s="5" t="s">
        <v>1577</v>
      </c>
      <c r="H3663" s="9" t="s">
        <v>1578</v>
      </c>
      <c r="I3663" s="22">
        <v>0</v>
      </c>
      <c r="J3663" s="22">
        <v>0</v>
      </c>
      <c r="K3663" s="12" t="s">
        <v>5410</v>
      </c>
      <c r="T3663" s="12" t="s">
        <v>3670</v>
      </c>
    </row>
    <row r="3664" spans="5:20" ht="12.95" customHeight="1" x14ac:dyDescent="0.2">
      <c r="E3664" s="5" t="s">
        <v>5374</v>
      </c>
      <c r="G3664" s="5" t="s">
        <v>1580</v>
      </c>
      <c r="H3664" s="9" t="s">
        <v>1581</v>
      </c>
      <c r="I3664" s="22">
        <v>0</v>
      </c>
      <c r="J3664" s="22">
        <v>0</v>
      </c>
      <c r="K3664" s="12" t="s">
        <v>5411</v>
      </c>
      <c r="T3664" s="12" t="s">
        <v>3671</v>
      </c>
    </row>
    <row r="3665" spans="5:20" ht="12.95" customHeight="1" x14ac:dyDescent="0.2">
      <c r="E3665" s="5" t="s">
        <v>5374</v>
      </c>
      <c r="G3665" s="5" t="s">
        <v>1583</v>
      </c>
      <c r="H3665" s="9" t="s">
        <v>1584</v>
      </c>
      <c r="I3665" s="22">
        <v>0</v>
      </c>
      <c r="J3665" s="22">
        <v>0</v>
      </c>
      <c r="K3665" s="12" t="s">
        <v>5412</v>
      </c>
      <c r="T3665" s="12" t="s">
        <v>3672</v>
      </c>
    </row>
    <row r="3666" spans="5:20" ht="12.95" customHeight="1" x14ac:dyDescent="0.2">
      <c r="E3666" s="5" t="s">
        <v>5374</v>
      </c>
      <c r="G3666" s="5" t="s">
        <v>1586</v>
      </c>
      <c r="H3666" s="9" t="s">
        <v>1587</v>
      </c>
      <c r="I3666" s="22">
        <v>0</v>
      </c>
      <c r="J3666" s="22">
        <v>0</v>
      </c>
      <c r="K3666" s="12" t="s">
        <v>5413</v>
      </c>
      <c r="T3666" s="12" t="s">
        <v>3673</v>
      </c>
    </row>
    <row r="3667" spans="5:20" ht="12.95" customHeight="1" x14ac:dyDescent="0.2">
      <c r="E3667" s="5" t="s">
        <v>5374</v>
      </c>
      <c r="G3667" s="5" t="s">
        <v>1589</v>
      </c>
      <c r="H3667" s="9" t="s">
        <v>1590</v>
      </c>
      <c r="I3667" s="22">
        <v>0</v>
      </c>
      <c r="J3667" s="22">
        <v>0</v>
      </c>
      <c r="K3667" s="12" t="s">
        <v>5414</v>
      </c>
      <c r="T3667" s="12" t="s">
        <v>3674</v>
      </c>
    </row>
    <row r="3668" spans="5:20" ht="12.95" customHeight="1" x14ac:dyDescent="0.2">
      <c r="E3668" s="5" t="s">
        <v>5374</v>
      </c>
      <c r="G3668" s="5" t="s">
        <v>1592</v>
      </c>
      <c r="H3668" s="9" t="s">
        <v>1593</v>
      </c>
      <c r="I3668" s="22">
        <v>0</v>
      </c>
      <c r="J3668" s="22">
        <v>0</v>
      </c>
      <c r="K3668" s="12" t="s">
        <v>5415</v>
      </c>
      <c r="T3668" s="12" t="s">
        <v>3675</v>
      </c>
    </row>
    <row r="3669" spans="5:20" ht="12.95" customHeight="1" x14ac:dyDescent="0.2">
      <c r="E3669" s="5" t="s">
        <v>5374</v>
      </c>
      <c r="G3669" s="5" t="s">
        <v>1595</v>
      </c>
      <c r="H3669" s="9" t="s">
        <v>1596</v>
      </c>
      <c r="I3669" s="22">
        <v>0</v>
      </c>
      <c r="J3669" s="22">
        <v>0</v>
      </c>
      <c r="K3669" s="12" t="s">
        <v>5416</v>
      </c>
      <c r="T3669" s="12" t="s">
        <v>3676</v>
      </c>
    </row>
    <row r="3670" spans="5:20" ht="12.95" customHeight="1" x14ac:dyDescent="0.2">
      <c r="E3670" s="5" t="s">
        <v>5374</v>
      </c>
      <c r="G3670" s="3" t="s">
        <v>1598</v>
      </c>
      <c r="H3670" s="10" t="s">
        <v>1599</v>
      </c>
      <c r="I3670" s="23">
        <f>SUM(I3653:I3669)</f>
        <v>0</v>
      </c>
      <c r="J3670" s="23">
        <f>SUM(J3653:J3669)</f>
        <v>0</v>
      </c>
      <c r="K3670" s="13" t="s">
        <v>5417</v>
      </c>
      <c r="T3670" s="12" t="s">
        <v>3677</v>
      </c>
    </row>
    <row r="3671" spans="5:20" ht="12.95" customHeight="1" x14ac:dyDescent="0.2">
      <c r="E3671" s="5" t="s">
        <v>5374</v>
      </c>
      <c r="G3671" s="7" t="s">
        <v>1601</v>
      </c>
      <c r="H3671" s="8" t="s">
        <v>1602</v>
      </c>
      <c r="I3671" s="21"/>
      <c r="J3671" s="21"/>
      <c r="K3671" s="12" t="s">
        <v>5418</v>
      </c>
      <c r="T3671" s="12" t="s">
        <v>3678</v>
      </c>
    </row>
    <row r="3672" spans="5:20" ht="12.95" customHeight="1" x14ac:dyDescent="0.2">
      <c r="E3672" s="5" t="s">
        <v>5374</v>
      </c>
      <c r="G3672" s="5" t="s">
        <v>1604</v>
      </c>
      <c r="H3672" s="9" t="s">
        <v>1605</v>
      </c>
      <c r="I3672" s="22">
        <v>0</v>
      </c>
      <c r="J3672" s="22">
        <v>0</v>
      </c>
      <c r="K3672" s="12" t="s">
        <v>5419</v>
      </c>
      <c r="T3672" s="12" t="s">
        <v>3679</v>
      </c>
    </row>
    <row r="3673" spans="5:20" ht="12.95" customHeight="1" x14ac:dyDescent="0.2">
      <c r="E3673" s="5" t="s">
        <v>5374</v>
      </c>
      <c r="G3673" s="5" t="s">
        <v>1607</v>
      </c>
      <c r="H3673" s="9" t="s">
        <v>1608</v>
      </c>
      <c r="I3673" s="22">
        <v>0</v>
      </c>
      <c r="J3673" s="22">
        <v>0</v>
      </c>
      <c r="K3673" s="12" t="s">
        <v>5420</v>
      </c>
      <c r="T3673" s="12" t="s">
        <v>3680</v>
      </c>
    </row>
    <row r="3674" spans="5:20" ht="12.95" customHeight="1" x14ac:dyDescent="0.2">
      <c r="E3674" s="5" t="s">
        <v>5374</v>
      </c>
      <c r="G3674" s="5" t="s">
        <v>1610</v>
      </c>
      <c r="H3674" s="9" t="s">
        <v>1611</v>
      </c>
      <c r="I3674" s="22">
        <v>0</v>
      </c>
      <c r="J3674" s="22">
        <v>0</v>
      </c>
      <c r="K3674" s="12" t="s">
        <v>5421</v>
      </c>
      <c r="T3674" s="12" t="s">
        <v>3681</v>
      </c>
    </row>
    <row r="3675" spans="5:20" ht="12.95" customHeight="1" x14ac:dyDescent="0.2">
      <c r="E3675" s="5" t="s">
        <v>5374</v>
      </c>
      <c r="G3675" s="3" t="s">
        <v>1613</v>
      </c>
      <c r="H3675" s="10" t="s">
        <v>1614</v>
      </c>
      <c r="I3675" s="23">
        <f>SUM(I3672:I3674)</f>
        <v>0</v>
      </c>
      <c r="J3675" s="23">
        <f>SUM(J3672:J3674)</f>
        <v>0</v>
      </c>
      <c r="K3675" s="13" t="s">
        <v>5422</v>
      </c>
      <c r="T3675" s="12" t="s">
        <v>3682</v>
      </c>
    </row>
    <row r="3676" spans="5:20" ht="12.95" customHeight="1" x14ac:dyDescent="0.2">
      <c r="E3676" s="5" t="s">
        <v>5374</v>
      </c>
      <c r="G3676" s="3" t="s">
        <v>1616</v>
      </c>
      <c r="H3676" s="10" t="s">
        <v>1617</v>
      </c>
      <c r="I3676" s="23">
        <f>+I3670+I3675</f>
        <v>0</v>
      </c>
      <c r="J3676" s="23">
        <f>+J3670+J3675</f>
        <v>0</v>
      </c>
      <c r="K3676" s="13" t="s">
        <v>5423</v>
      </c>
      <c r="T3676" s="12" t="s">
        <v>3683</v>
      </c>
    </row>
    <row r="3677" spans="5:20" ht="12.95" customHeight="1" x14ac:dyDescent="0.2">
      <c r="E3677" s="5" t="s">
        <v>5374</v>
      </c>
      <c r="G3677" s="7" t="s">
        <v>1619</v>
      </c>
      <c r="H3677" s="8" t="s">
        <v>1620</v>
      </c>
      <c r="I3677" s="21"/>
      <c r="J3677" s="21"/>
      <c r="K3677" s="12" t="s">
        <v>5424</v>
      </c>
      <c r="T3677" s="12" t="s">
        <v>3684</v>
      </c>
    </row>
    <row r="3678" spans="5:20" ht="12.95" customHeight="1" x14ac:dyDescent="0.2">
      <c r="E3678" s="5" t="s">
        <v>5374</v>
      </c>
      <c r="G3678" s="3" t="s">
        <v>1622</v>
      </c>
      <c r="H3678" s="10" t="s">
        <v>1623</v>
      </c>
      <c r="I3678" s="23">
        <f>+I3651-(I3676*$I$1)</f>
        <v>0</v>
      </c>
      <c r="J3678" s="23">
        <f>+J3651-(J3676*$I$1)</f>
        <v>0</v>
      </c>
      <c r="K3678" s="13" t="s">
        <v>5425</v>
      </c>
      <c r="T3678" s="12" t="s">
        <v>3685</v>
      </c>
    </row>
    <row r="3679" spans="5:20" ht="12.95" customHeight="1" x14ac:dyDescent="0.2">
      <c r="E3679" s="5" t="s">
        <v>5374</v>
      </c>
      <c r="G3679" s="5" t="s">
        <v>1625</v>
      </c>
      <c r="H3679" s="9" t="s">
        <v>1626</v>
      </c>
      <c r="I3679" s="22">
        <v>0</v>
      </c>
      <c r="J3679" s="22">
        <v>0</v>
      </c>
      <c r="K3679" s="12" t="s">
        <v>5426</v>
      </c>
      <c r="T3679" s="12" t="s">
        <v>3686</v>
      </c>
    </row>
    <row r="3680" spans="5:20" ht="12.95" customHeight="1" x14ac:dyDescent="0.2">
      <c r="E3680" s="5" t="s">
        <v>5374</v>
      </c>
      <c r="G3680" s="3" t="s">
        <v>1628</v>
      </c>
      <c r="H3680" s="10" t="s">
        <v>1629</v>
      </c>
      <c r="I3680" s="23">
        <f>+I3678-(I3679*$I$1)</f>
        <v>0</v>
      </c>
      <c r="J3680" s="23">
        <f>+J3678-(J3679*$I$1)</f>
        <v>0</v>
      </c>
      <c r="K3680" s="13" t="s">
        <v>5427</v>
      </c>
      <c r="T3680" s="12" t="s">
        <v>3687</v>
      </c>
    </row>
    <row r="3681" spans="4:20" ht="12.95" customHeight="1" x14ac:dyDescent="0.2">
      <c r="E3681" s="5" t="s">
        <v>5374</v>
      </c>
      <c r="G3681" s="5" t="s">
        <v>1631</v>
      </c>
      <c r="H3681" s="9" t="s">
        <v>1632</v>
      </c>
      <c r="I3681" s="22">
        <v>0</v>
      </c>
      <c r="J3681" s="22">
        <v>0</v>
      </c>
      <c r="K3681" s="12" t="s">
        <v>5428</v>
      </c>
      <c r="T3681" s="12" t="s">
        <v>3688</v>
      </c>
    </row>
    <row r="3682" spans="4:20" ht="12.95" customHeight="1" x14ac:dyDescent="0.2">
      <c r="E3682" s="5" t="s">
        <v>5374</v>
      </c>
      <c r="G3682" s="5" t="s">
        <v>1634</v>
      </c>
      <c r="H3682" s="9" t="s">
        <v>1635</v>
      </c>
      <c r="I3682" s="22">
        <v>0</v>
      </c>
      <c r="J3682" s="22">
        <v>0</v>
      </c>
      <c r="K3682" s="12" t="s">
        <v>5429</v>
      </c>
      <c r="T3682" s="12" t="s">
        <v>3689</v>
      </c>
    </row>
    <row r="3683" spans="4:20" ht="12.95" customHeight="1" x14ac:dyDescent="0.2">
      <c r="E3683" s="5" t="s">
        <v>5374</v>
      </c>
      <c r="G3683" s="3" t="s">
        <v>1637</v>
      </c>
      <c r="H3683" s="10" t="s">
        <v>1638</v>
      </c>
      <c r="I3683" s="23">
        <f>SUM(I3680:I3682)</f>
        <v>0</v>
      </c>
      <c r="J3683" s="23">
        <f>SUM(J3680:J3682)</f>
        <v>0</v>
      </c>
      <c r="K3683" s="13" t="s">
        <v>5430</v>
      </c>
      <c r="T3683" s="12" t="s">
        <v>3690</v>
      </c>
    </row>
    <row r="3684" spans="4:20" ht="12.95" customHeight="1" x14ac:dyDescent="0.2">
      <c r="E3684" s="5" t="s">
        <v>5374</v>
      </c>
      <c r="G3684" s="7" t="s">
        <v>1640</v>
      </c>
      <c r="H3684" s="8" t="s">
        <v>1641</v>
      </c>
      <c r="I3684" s="21"/>
      <c r="J3684" s="21"/>
      <c r="K3684" s="12" t="s">
        <v>5431</v>
      </c>
      <c r="T3684" s="12" t="s">
        <v>3691</v>
      </c>
    </row>
    <row r="3685" spans="4:20" ht="12.95" customHeight="1" x14ac:dyDescent="0.2">
      <c r="E3685" s="5" t="s">
        <v>5374</v>
      </c>
      <c r="G3685" s="5" t="s">
        <v>1643</v>
      </c>
      <c r="H3685" s="9" t="s">
        <v>1644</v>
      </c>
      <c r="I3685" s="22">
        <v>0</v>
      </c>
      <c r="J3685" s="22">
        <v>0</v>
      </c>
      <c r="K3685" s="12" t="s">
        <v>5432</v>
      </c>
      <c r="T3685" s="12" t="s">
        <v>3692</v>
      </c>
    </row>
    <row r="3686" spans="4:20" ht="12.95" customHeight="1" x14ac:dyDescent="0.2">
      <c r="E3686" s="5" t="s">
        <v>5374</v>
      </c>
      <c r="G3686" s="5" t="s">
        <v>1646</v>
      </c>
      <c r="H3686" s="9" t="s">
        <v>1647</v>
      </c>
      <c r="I3686" s="22">
        <v>0</v>
      </c>
      <c r="J3686" s="22">
        <v>0</v>
      </c>
      <c r="K3686" s="12" t="s">
        <v>5433</v>
      </c>
      <c r="T3686" s="12" t="s">
        <v>3693</v>
      </c>
    </row>
    <row r="3687" spans="4:20" ht="12.95" customHeight="1" x14ac:dyDescent="0.2">
      <c r="E3687" s="5" t="s">
        <v>5374</v>
      </c>
      <c r="G3687" s="5" t="s">
        <v>1649</v>
      </c>
      <c r="H3687" s="9" t="s">
        <v>1650</v>
      </c>
      <c r="I3687" s="22">
        <v>0</v>
      </c>
      <c r="J3687" s="22">
        <v>0</v>
      </c>
      <c r="K3687" s="12" t="s">
        <v>5434</v>
      </c>
      <c r="T3687" s="12" t="s">
        <v>3694</v>
      </c>
    </row>
    <row r="3688" spans="4:20" ht="12.95" customHeight="1" x14ac:dyDescent="0.2">
      <c r="E3688" s="5" t="s">
        <v>5374</v>
      </c>
      <c r="G3688" s="5" t="s">
        <v>1652</v>
      </c>
      <c r="H3688" s="9" t="s">
        <v>1653</v>
      </c>
      <c r="I3688" s="22">
        <v>0</v>
      </c>
      <c r="J3688" s="22">
        <v>0</v>
      </c>
      <c r="K3688" s="12" t="s">
        <v>5435</v>
      </c>
      <c r="T3688" s="12" t="s">
        <v>3695</v>
      </c>
    </row>
    <row r="3689" spans="4:20" ht="12.95" customHeight="1" x14ac:dyDescent="0.2">
      <c r="E3689" s="5" t="s">
        <v>5374</v>
      </c>
      <c r="G3689" s="5" t="s">
        <v>1655</v>
      </c>
      <c r="H3689" s="9" t="s">
        <v>1656</v>
      </c>
      <c r="I3689" s="22">
        <v>0</v>
      </c>
      <c r="J3689" s="22">
        <v>0</v>
      </c>
      <c r="K3689" s="12" t="s">
        <v>5436</v>
      </c>
      <c r="T3689" s="12" t="s">
        <v>3696</v>
      </c>
    </row>
    <row r="3690" spans="4:20" ht="12.95" customHeight="1" x14ac:dyDescent="0.2">
      <c r="E3690" s="5" t="s">
        <v>5374</v>
      </c>
      <c r="G3690" s="5" t="s">
        <v>1658</v>
      </c>
      <c r="H3690" s="9" t="s">
        <v>1659</v>
      </c>
      <c r="I3690" s="22">
        <v>0</v>
      </c>
      <c r="J3690" s="22">
        <v>0</v>
      </c>
      <c r="K3690" s="12" t="s">
        <v>5437</v>
      </c>
      <c r="T3690" s="12" t="s">
        <v>3697</v>
      </c>
    </row>
    <row r="3691" spans="4:20" ht="12.95" customHeight="1" x14ac:dyDescent="0.2">
      <c r="E3691" s="5" t="s">
        <v>5374</v>
      </c>
      <c r="G3691" s="5" t="s">
        <v>1661</v>
      </c>
      <c r="H3691" s="9" t="s">
        <v>1662</v>
      </c>
      <c r="I3691" s="22">
        <v>0</v>
      </c>
      <c r="J3691" s="22">
        <v>0</v>
      </c>
      <c r="K3691" s="12" t="s">
        <v>5438</v>
      </c>
      <c r="T3691" s="12" t="s">
        <v>3698</v>
      </c>
    </row>
    <row r="3692" spans="4:20" ht="12.95" customHeight="1" x14ac:dyDescent="0.2">
      <c r="E3692" s="5" t="s">
        <v>5374</v>
      </c>
      <c r="G3692" s="5" t="s">
        <v>1664</v>
      </c>
      <c r="H3692" s="9" t="s">
        <v>1665</v>
      </c>
      <c r="I3692" s="22">
        <v>0</v>
      </c>
      <c r="J3692" s="22">
        <v>0</v>
      </c>
      <c r="K3692" s="12" t="s">
        <v>5439</v>
      </c>
      <c r="T3692" s="12" t="s">
        <v>3699</v>
      </c>
    </row>
    <row r="3693" spans="4:20" ht="12.95" customHeight="1" x14ac:dyDescent="0.2">
      <c r="E3693" s="5" t="s">
        <v>5374</v>
      </c>
      <c r="G3693" s="5" t="s">
        <v>1667</v>
      </c>
      <c r="H3693" s="9" t="s">
        <v>1668</v>
      </c>
      <c r="I3693" s="22">
        <v>0</v>
      </c>
      <c r="J3693" s="22">
        <v>0</v>
      </c>
      <c r="K3693" s="12" t="s">
        <v>5440</v>
      </c>
      <c r="T3693" s="12" t="s">
        <v>3700</v>
      </c>
    </row>
    <row r="3694" spans="4:20" ht="12.95" customHeight="1" x14ac:dyDescent="0.2">
      <c r="E3694" s="5" t="s">
        <v>5374</v>
      </c>
      <c r="G3694" s="3" t="s">
        <v>1670</v>
      </c>
      <c r="H3694" s="10" t="s">
        <v>1671</v>
      </c>
      <c r="I3694" s="23">
        <f>+I3683+SUM(I3685:I3693)</f>
        <v>0</v>
      </c>
      <c r="J3694" s="23">
        <f>+J3683+SUM(J3685:J3693)</f>
        <v>0</v>
      </c>
      <c r="K3694" s="13" t="s">
        <v>5441</v>
      </c>
      <c r="T3694" s="12" t="s">
        <v>3701</v>
      </c>
    </row>
    <row r="3695" spans="4:20" ht="12.95" customHeight="1" x14ac:dyDescent="0.2">
      <c r="D3695" s="5" t="s">
        <v>5442</v>
      </c>
      <c r="E3695" s="5" t="s">
        <v>5443</v>
      </c>
      <c r="F3695" s="18"/>
      <c r="G3695" s="7" t="s">
        <v>4652</v>
      </c>
      <c r="H3695" s="8" t="s">
        <v>4653</v>
      </c>
      <c r="I3695" s="21"/>
      <c r="J3695" s="21"/>
      <c r="K3695" s="12" t="s">
        <v>5444</v>
      </c>
      <c r="T3695" s="12" t="s">
        <v>3635</v>
      </c>
    </row>
    <row r="3696" spans="4:20" ht="12.95" customHeight="1" x14ac:dyDescent="0.2">
      <c r="E3696" s="5" t="s">
        <v>5443</v>
      </c>
      <c r="G3696" s="5" t="s">
        <v>4655</v>
      </c>
      <c r="H3696" s="9" t="s">
        <v>4656</v>
      </c>
      <c r="I3696" s="22">
        <v>0</v>
      </c>
      <c r="J3696" s="22">
        <v>0</v>
      </c>
      <c r="K3696" s="12" t="s">
        <v>5445</v>
      </c>
      <c r="T3696" s="12" t="s">
        <v>3636</v>
      </c>
    </row>
    <row r="3697" spans="5:20" ht="12.95" customHeight="1" x14ac:dyDescent="0.2">
      <c r="E3697" s="5" t="s">
        <v>5443</v>
      </c>
      <c r="G3697" s="5" t="s">
        <v>4658</v>
      </c>
      <c r="H3697" s="9" t="s">
        <v>4659</v>
      </c>
      <c r="I3697" s="22">
        <v>0</v>
      </c>
      <c r="J3697" s="22">
        <v>0</v>
      </c>
      <c r="K3697" s="12" t="s">
        <v>5446</v>
      </c>
      <c r="T3697" s="12" t="s">
        <v>3637</v>
      </c>
    </row>
    <row r="3698" spans="5:20" ht="12.95" customHeight="1" x14ac:dyDescent="0.2">
      <c r="E3698" s="5" t="s">
        <v>5443</v>
      </c>
      <c r="G3698" s="5" t="s">
        <v>4661</v>
      </c>
      <c r="H3698" s="9" t="s">
        <v>4662</v>
      </c>
      <c r="I3698" s="22">
        <v>0</v>
      </c>
      <c r="J3698" s="22">
        <v>0</v>
      </c>
      <c r="K3698" s="12" t="s">
        <v>5447</v>
      </c>
      <c r="T3698" s="12" t="s">
        <v>3638</v>
      </c>
    </row>
    <row r="3699" spans="5:20" ht="12.95" customHeight="1" x14ac:dyDescent="0.2">
      <c r="E3699" s="5" t="s">
        <v>5443</v>
      </c>
      <c r="G3699" s="5" t="s">
        <v>4664</v>
      </c>
      <c r="H3699" s="9" t="s">
        <v>4665</v>
      </c>
      <c r="I3699" s="22">
        <v>0</v>
      </c>
      <c r="J3699" s="22">
        <v>0</v>
      </c>
      <c r="K3699" s="12" t="s">
        <v>5448</v>
      </c>
      <c r="T3699" s="12" t="s">
        <v>3639</v>
      </c>
    </row>
    <row r="3700" spans="5:20" ht="12.95" customHeight="1" x14ac:dyDescent="0.2">
      <c r="E3700" s="5" t="s">
        <v>5443</v>
      </c>
      <c r="G3700" s="5" t="s">
        <v>4667</v>
      </c>
      <c r="H3700" s="9" t="s">
        <v>4668</v>
      </c>
      <c r="I3700" s="22">
        <v>0</v>
      </c>
      <c r="J3700" s="22">
        <v>0</v>
      </c>
      <c r="K3700" s="12" t="s">
        <v>5449</v>
      </c>
      <c r="T3700" s="12" t="s">
        <v>3640</v>
      </c>
    </row>
    <row r="3701" spans="5:20" ht="12.95" customHeight="1" x14ac:dyDescent="0.2">
      <c r="E3701" s="5" t="s">
        <v>5443</v>
      </c>
      <c r="G3701" s="5" t="s">
        <v>4670</v>
      </c>
      <c r="H3701" s="9" t="s">
        <v>4671</v>
      </c>
      <c r="I3701" s="22">
        <v>0</v>
      </c>
      <c r="J3701" s="22">
        <v>0</v>
      </c>
      <c r="K3701" s="12" t="s">
        <v>5450</v>
      </c>
      <c r="T3701" s="12" t="s">
        <v>3641</v>
      </c>
    </row>
    <row r="3702" spans="5:20" ht="12.95" customHeight="1" x14ac:dyDescent="0.2">
      <c r="E3702" s="5" t="s">
        <v>5443</v>
      </c>
      <c r="G3702" s="5" t="s">
        <v>4673</v>
      </c>
      <c r="H3702" s="9" t="s">
        <v>4674</v>
      </c>
      <c r="I3702" s="22">
        <v>0</v>
      </c>
      <c r="J3702" s="22">
        <v>0</v>
      </c>
      <c r="K3702" s="12" t="s">
        <v>5451</v>
      </c>
      <c r="T3702" s="12" t="s">
        <v>3642</v>
      </c>
    </row>
    <row r="3703" spans="5:20" ht="12.95" customHeight="1" x14ac:dyDescent="0.2">
      <c r="E3703" s="5" t="s">
        <v>5443</v>
      </c>
      <c r="G3703" s="5" t="s">
        <v>4676</v>
      </c>
      <c r="H3703" s="9" t="s">
        <v>4677</v>
      </c>
      <c r="I3703" s="22">
        <v>0</v>
      </c>
      <c r="J3703" s="22">
        <v>0</v>
      </c>
      <c r="K3703" s="12" t="s">
        <v>5452</v>
      </c>
      <c r="T3703" s="12" t="s">
        <v>3643</v>
      </c>
    </row>
    <row r="3704" spans="5:20" ht="12.95" customHeight="1" x14ac:dyDescent="0.2">
      <c r="E3704" s="5" t="s">
        <v>5443</v>
      </c>
      <c r="G3704" s="5" t="s">
        <v>4679</v>
      </c>
      <c r="H3704" s="9" t="s">
        <v>4680</v>
      </c>
      <c r="I3704" s="22">
        <v>0</v>
      </c>
      <c r="J3704" s="22">
        <v>0</v>
      </c>
      <c r="K3704" s="12" t="s">
        <v>5453</v>
      </c>
      <c r="T3704" s="12" t="s">
        <v>3644</v>
      </c>
    </row>
    <row r="3705" spans="5:20" ht="12.95" customHeight="1" x14ac:dyDescent="0.2">
      <c r="E3705" s="5" t="s">
        <v>5443</v>
      </c>
      <c r="G3705" s="5" t="s">
        <v>4682</v>
      </c>
      <c r="H3705" s="9" t="s">
        <v>4683</v>
      </c>
      <c r="I3705" s="22">
        <v>0</v>
      </c>
      <c r="J3705" s="22">
        <v>0</v>
      </c>
      <c r="K3705" s="12" t="s">
        <v>5454</v>
      </c>
      <c r="T3705" s="12" t="s">
        <v>3645</v>
      </c>
    </row>
    <row r="3706" spans="5:20" ht="12.95" customHeight="1" x14ac:dyDescent="0.2">
      <c r="E3706" s="5" t="s">
        <v>5443</v>
      </c>
      <c r="G3706" s="5" t="s">
        <v>4685</v>
      </c>
      <c r="H3706" s="9" t="s">
        <v>4686</v>
      </c>
      <c r="I3706" s="22">
        <v>0</v>
      </c>
      <c r="J3706" s="22">
        <v>0</v>
      </c>
      <c r="K3706" s="12" t="s">
        <v>5455</v>
      </c>
      <c r="T3706" s="12" t="s">
        <v>3646</v>
      </c>
    </row>
    <row r="3707" spans="5:20" ht="12.95" customHeight="1" x14ac:dyDescent="0.2">
      <c r="E3707" s="5" t="s">
        <v>5443</v>
      </c>
      <c r="G3707" s="5" t="s">
        <v>4688</v>
      </c>
      <c r="H3707" s="9" t="s">
        <v>4689</v>
      </c>
      <c r="I3707" s="22">
        <v>0</v>
      </c>
      <c r="J3707" s="22">
        <v>0</v>
      </c>
      <c r="K3707" s="12" t="s">
        <v>5456</v>
      </c>
      <c r="T3707" s="12" t="s">
        <v>3647</v>
      </c>
    </row>
    <row r="3708" spans="5:20" ht="12.95" customHeight="1" x14ac:dyDescent="0.2">
      <c r="E3708" s="5" t="s">
        <v>5443</v>
      </c>
      <c r="G3708" s="5" t="s">
        <v>4691</v>
      </c>
      <c r="H3708" s="9" t="s">
        <v>4692</v>
      </c>
      <c r="I3708" s="22">
        <v>0</v>
      </c>
      <c r="J3708" s="22">
        <v>0</v>
      </c>
      <c r="K3708" s="12" t="s">
        <v>5457</v>
      </c>
      <c r="T3708" s="12" t="s">
        <v>3648</v>
      </c>
    </row>
    <row r="3709" spans="5:20" ht="12.95" customHeight="1" x14ac:dyDescent="0.2">
      <c r="E3709" s="5" t="s">
        <v>5443</v>
      </c>
      <c r="G3709" s="5" t="s">
        <v>4694</v>
      </c>
      <c r="H3709" s="9" t="s">
        <v>4695</v>
      </c>
      <c r="I3709" s="22">
        <v>0</v>
      </c>
      <c r="J3709" s="22">
        <v>0</v>
      </c>
      <c r="K3709" s="12" t="s">
        <v>5458</v>
      </c>
      <c r="T3709" s="12" t="s">
        <v>3649</v>
      </c>
    </row>
    <row r="3710" spans="5:20" ht="12.95" customHeight="1" x14ac:dyDescent="0.2">
      <c r="E3710" s="5" t="s">
        <v>5443</v>
      </c>
      <c r="G3710" s="3" t="s">
        <v>4697</v>
      </c>
      <c r="H3710" s="10" t="s">
        <v>4698</v>
      </c>
      <c r="I3710" s="23">
        <f>SUM(I3696:I3709)</f>
        <v>0</v>
      </c>
      <c r="J3710" s="23">
        <f>SUM(J3696:J3709)</f>
        <v>0</v>
      </c>
      <c r="K3710" s="13" t="s">
        <v>5459</v>
      </c>
      <c r="T3710" s="12" t="s">
        <v>3650</v>
      </c>
    </row>
    <row r="3711" spans="5:20" ht="12.95" customHeight="1" x14ac:dyDescent="0.2">
      <c r="E3711" s="5" t="s">
        <v>5443</v>
      </c>
      <c r="G3711" s="5" t="s">
        <v>4700</v>
      </c>
      <c r="H3711" s="9" t="s">
        <v>4701</v>
      </c>
      <c r="I3711" s="22">
        <v>0</v>
      </c>
      <c r="J3711" s="22">
        <v>0</v>
      </c>
      <c r="K3711" s="12" t="s">
        <v>5460</v>
      </c>
      <c r="T3711" s="12" t="s">
        <v>3651</v>
      </c>
    </row>
    <row r="3712" spans="5:20" ht="12.95" customHeight="1" x14ac:dyDescent="0.2">
      <c r="E3712" s="5" t="s">
        <v>5443</v>
      </c>
      <c r="G3712" s="3" t="s">
        <v>4703</v>
      </c>
      <c r="H3712" s="10" t="s">
        <v>4704</v>
      </c>
      <c r="I3712" s="23">
        <f>+I3710-(I3711*$I$1)</f>
        <v>0</v>
      </c>
      <c r="J3712" s="23">
        <f>+J3710-(J3711*$I$1)</f>
        <v>0</v>
      </c>
      <c r="K3712" s="13" t="s">
        <v>5461</v>
      </c>
      <c r="T3712" s="12" t="s">
        <v>3652</v>
      </c>
    </row>
    <row r="3713" spans="5:20" ht="12.95" customHeight="1" x14ac:dyDescent="0.2">
      <c r="E3713" s="5" t="s">
        <v>5443</v>
      </c>
      <c r="G3713" s="7" t="s">
        <v>4706</v>
      </c>
      <c r="H3713" s="8" t="s">
        <v>4707</v>
      </c>
      <c r="I3713" s="21"/>
      <c r="J3713" s="21"/>
      <c r="K3713" s="12" t="s">
        <v>5462</v>
      </c>
      <c r="T3713" s="12" t="s">
        <v>3653</v>
      </c>
    </row>
    <row r="3714" spans="5:20" ht="12.95" customHeight="1" x14ac:dyDescent="0.2">
      <c r="E3714" s="5" t="s">
        <v>5443</v>
      </c>
      <c r="G3714" s="5" t="s">
        <v>4709</v>
      </c>
      <c r="H3714" s="9" t="s">
        <v>4710</v>
      </c>
      <c r="I3714" s="22">
        <v>0</v>
      </c>
      <c r="J3714" s="22">
        <v>0</v>
      </c>
      <c r="K3714" s="12" t="s">
        <v>5463</v>
      </c>
      <c r="T3714" s="12" t="s">
        <v>3654</v>
      </c>
    </row>
    <row r="3715" spans="5:20" ht="12.95" customHeight="1" x14ac:dyDescent="0.2">
      <c r="E3715" s="5" t="s">
        <v>5443</v>
      </c>
      <c r="G3715" s="5" t="s">
        <v>4712</v>
      </c>
      <c r="H3715" s="9" t="s">
        <v>1533</v>
      </c>
      <c r="I3715" s="22">
        <v>0</v>
      </c>
      <c r="J3715" s="22">
        <v>0</v>
      </c>
      <c r="K3715" s="12" t="s">
        <v>5464</v>
      </c>
      <c r="T3715" s="12" t="s">
        <v>3655</v>
      </c>
    </row>
    <row r="3716" spans="5:20" ht="12.95" customHeight="1" x14ac:dyDescent="0.2">
      <c r="E3716" s="5" t="s">
        <v>5443</v>
      </c>
      <c r="G3716" s="5" t="s">
        <v>1535</v>
      </c>
      <c r="H3716" s="9" t="s">
        <v>1536</v>
      </c>
      <c r="I3716" s="22">
        <v>0</v>
      </c>
      <c r="J3716" s="22">
        <v>0</v>
      </c>
      <c r="K3716" s="12" t="s">
        <v>5465</v>
      </c>
      <c r="T3716" s="12" t="s">
        <v>3656</v>
      </c>
    </row>
    <row r="3717" spans="5:20" ht="12.95" customHeight="1" x14ac:dyDescent="0.2">
      <c r="E3717" s="5" t="s">
        <v>5443</v>
      </c>
      <c r="G3717" s="3" t="s">
        <v>1538</v>
      </c>
      <c r="H3717" s="10" t="s">
        <v>1539</v>
      </c>
      <c r="I3717" s="23">
        <f>SUM(I3714:I3716)</f>
        <v>0</v>
      </c>
      <c r="J3717" s="23">
        <f>SUM(J3714:J3716)</f>
        <v>0</v>
      </c>
      <c r="K3717" s="13" t="s">
        <v>5466</v>
      </c>
      <c r="T3717" s="12" t="s">
        <v>3657</v>
      </c>
    </row>
    <row r="3718" spans="5:20" ht="12.95" customHeight="1" x14ac:dyDescent="0.2">
      <c r="E3718" s="5" t="s">
        <v>5443</v>
      </c>
      <c r="G3718" s="3" t="s">
        <v>1541</v>
      </c>
      <c r="H3718" s="10" t="s">
        <v>1542</v>
      </c>
      <c r="I3718" s="23">
        <f>+I3712+I3717</f>
        <v>0</v>
      </c>
      <c r="J3718" s="23">
        <f>+J3712+J3717</f>
        <v>0</v>
      </c>
      <c r="K3718" s="13" t="s">
        <v>5467</v>
      </c>
      <c r="T3718" s="12" t="s">
        <v>3658</v>
      </c>
    </row>
    <row r="3719" spans="5:20" ht="12.95" customHeight="1" x14ac:dyDescent="0.2">
      <c r="E3719" s="5" t="s">
        <v>5443</v>
      </c>
      <c r="G3719" s="7" t="s">
        <v>1544</v>
      </c>
      <c r="H3719" s="8" t="s">
        <v>1545</v>
      </c>
      <c r="I3719" s="21"/>
      <c r="J3719" s="21"/>
      <c r="K3719" s="12" t="s">
        <v>5468</v>
      </c>
      <c r="T3719" s="12" t="s">
        <v>3659</v>
      </c>
    </row>
    <row r="3720" spans="5:20" ht="12.95" customHeight="1" x14ac:dyDescent="0.2">
      <c r="E3720" s="5" t="s">
        <v>5443</v>
      </c>
      <c r="G3720" s="5" t="s">
        <v>1547</v>
      </c>
      <c r="H3720" s="9" t="s">
        <v>1548</v>
      </c>
      <c r="I3720" s="22">
        <v>0</v>
      </c>
      <c r="J3720" s="22">
        <v>0</v>
      </c>
      <c r="K3720" s="12" t="s">
        <v>5469</v>
      </c>
      <c r="T3720" s="12" t="s">
        <v>3660</v>
      </c>
    </row>
    <row r="3721" spans="5:20" ht="12.95" customHeight="1" x14ac:dyDescent="0.2">
      <c r="E3721" s="5" t="s">
        <v>5443</v>
      </c>
      <c r="G3721" s="5" t="s">
        <v>1550</v>
      </c>
      <c r="H3721" s="9" t="s">
        <v>1551</v>
      </c>
      <c r="I3721" s="22">
        <v>0</v>
      </c>
      <c r="J3721" s="22">
        <v>0</v>
      </c>
      <c r="K3721" s="12" t="s">
        <v>5470</v>
      </c>
      <c r="T3721" s="12" t="s">
        <v>3661</v>
      </c>
    </row>
    <row r="3722" spans="5:20" ht="12.95" customHeight="1" x14ac:dyDescent="0.2">
      <c r="E3722" s="5" t="s">
        <v>5443</v>
      </c>
      <c r="G3722" s="5" t="s">
        <v>1553</v>
      </c>
      <c r="H3722" s="9" t="s">
        <v>1554</v>
      </c>
      <c r="I3722" s="22">
        <v>0</v>
      </c>
      <c r="J3722" s="22">
        <v>0</v>
      </c>
      <c r="K3722" s="12" t="s">
        <v>5471</v>
      </c>
      <c r="T3722" s="12" t="s">
        <v>3662</v>
      </c>
    </row>
    <row r="3723" spans="5:20" ht="12.95" customHeight="1" x14ac:dyDescent="0.2">
      <c r="E3723" s="5" t="s">
        <v>5443</v>
      </c>
      <c r="G3723" s="5" t="s">
        <v>1556</v>
      </c>
      <c r="H3723" s="9" t="s">
        <v>1557</v>
      </c>
      <c r="I3723" s="22">
        <v>0</v>
      </c>
      <c r="J3723" s="22">
        <v>0</v>
      </c>
      <c r="K3723" s="12" t="s">
        <v>5472</v>
      </c>
      <c r="T3723" s="12" t="s">
        <v>3663</v>
      </c>
    </row>
    <row r="3724" spans="5:20" ht="12.95" customHeight="1" x14ac:dyDescent="0.2">
      <c r="E3724" s="5" t="s">
        <v>5443</v>
      </c>
      <c r="G3724" s="5" t="s">
        <v>1559</v>
      </c>
      <c r="H3724" s="9" t="s">
        <v>1560</v>
      </c>
      <c r="I3724" s="22">
        <v>0</v>
      </c>
      <c r="J3724" s="22">
        <v>0</v>
      </c>
      <c r="K3724" s="12" t="s">
        <v>5473</v>
      </c>
      <c r="T3724" s="12" t="s">
        <v>3664</v>
      </c>
    </row>
    <row r="3725" spans="5:20" ht="12.95" customHeight="1" x14ac:dyDescent="0.2">
      <c r="E3725" s="5" t="s">
        <v>5443</v>
      </c>
      <c r="G3725" s="5" t="s">
        <v>1562</v>
      </c>
      <c r="H3725" s="9" t="s">
        <v>1563</v>
      </c>
      <c r="I3725" s="22">
        <v>0</v>
      </c>
      <c r="J3725" s="22">
        <v>0</v>
      </c>
      <c r="K3725" s="12" t="s">
        <v>5474</v>
      </c>
      <c r="T3725" s="12" t="s">
        <v>3665</v>
      </c>
    </row>
    <row r="3726" spans="5:20" ht="12.95" customHeight="1" x14ac:dyDescent="0.2">
      <c r="E3726" s="5" t="s">
        <v>5443</v>
      </c>
      <c r="G3726" s="5" t="s">
        <v>1565</v>
      </c>
      <c r="H3726" s="9" t="s">
        <v>1566</v>
      </c>
      <c r="I3726" s="22">
        <v>0</v>
      </c>
      <c r="J3726" s="22">
        <v>0</v>
      </c>
      <c r="K3726" s="12" t="s">
        <v>5475</v>
      </c>
      <c r="T3726" s="12" t="s">
        <v>3666</v>
      </c>
    </row>
    <row r="3727" spans="5:20" ht="12.95" customHeight="1" x14ac:dyDescent="0.2">
      <c r="E3727" s="5" t="s">
        <v>5443</v>
      </c>
      <c r="G3727" s="5" t="s">
        <v>1568</v>
      </c>
      <c r="H3727" s="9" t="s">
        <v>1569</v>
      </c>
      <c r="I3727" s="22">
        <v>0</v>
      </c>
      <c r="J3727" s="22">
        <v>0</v>
      </c>
      <c r="K3727" s="12" t="s">
        <v>5476</v>
      </c>
      <c r="T3727" s="12" t="s">
        <v>3667</v>
      </c>
    </row>
    <row r="3728" spans="5:20" ht="12.95" customHeight="1" x14ac:dyDescent="0.2">
      <c r="E3728" s="5" t="s">
        <v>5443</v>
      </c>
      <c r="G3728" s="5" t="s">
        <v>1571</v>
      </c>
      <c r="H3728" s="9" t="s">
        <v>1572</v>
      </c>
      <c r="I3728" s="22">
        <v>0</v>
      </c>
      <c r="J3728" s="22">
        <v>0</v>
      </c>
      <c r="K3728" s="12" t="s">
        <v>5477</v>
      </c>
      <c r="T3728" s="12" t="s">
        <v>3668</v>
      </c>
    </row>
    <row r="3729" spans="5:20" ht="12.95" customHeight="1" x14ac:dyDescent="0.2">
      <c r="E3729" s="5" t="s">
        <v>5443</v>
      </c>
      <c r="G3729" s="5" t="s">
        <v>1574</v>
      </c>
      <c r="H3729" s="9" t="s">
        <v>1575</v>
      </c>
      <c r="I3729" s="22">
        <v>0</v>
      </c>
      <c r="J3729" s="22">
        <v>0</v>
      </c>
      <c r="K3729" s="12" t="s">
        <v>5478</v>
      </c>
      <c r="T3729" s="12" t="s">
        <v>3669</v>
      </c>
    </row>
    <row r="3730" spans="5:20" ht="12.95" customHeight="1" x14ac:dyDescent="0.2">
      <c r="E3730" s="5" t="s">
        <v>5443</v>
      </c>
      <c r="G3730" s="5" t="s">
        <v>1577</v>
      </c>
      <c r="H3730" s="9" t="s">
        <v>1578</v>
      </c>
      <c r="I3730" s="22">
        <v>0</v>
      </c>
      <c r="J3730" s="22">
        <v>0</v>
      </c>
      <c r="K3730" s="12" t="s">
        <v>5479</v>
      </c>
      <c r="T3730" s="12" t="s">
        <v>3670</v>
      </c>
    </row>
    <row r="3731" spans="5:20" ht="12.95" customHeight="1" x14ac:dyDescent="0.2">
      <c r="E3731" s="5" t="s">
        <v>5443</v>
      </c>
      <c r="G3731" s="5" t="s">
        <v>1580</v>
      </c>
      <c r="H3731" s="9" t="s">
        <v>1581</v>
      </c>
      <c r="I3731" s="22">
        <v>0</v>
      </c>
      <c r="J3731" s="22">
        <v>0</v>
      </c>
      <c r="K3731" s="12" t="s">
        <v>5480</v>
      </c>
      <c r="T3731" s="12" t="s">
        <v>3671</v>
      </c>
    </row>
    <row r="3732" spans="5:20" ht="12.95" customHeight="1" x14ac:dyDescent="0.2">
      <c r="E3732" s="5" t="s">
        <v>5443</v>
      </c>
      <c r="G3732" s="5" t="s">
        <v>1583</v>
      </c>
      <c r="H3732" s="9" t="s">
        <v>1584</v>
      </c>
      <c r="I3732" s="22">
        <v>0</v>
      </c>
      <c r="J3732" s="22">
        <v>0</v>
      </c>
      <c r="K3732" s="12" t="s">
        <v>5481</v>
      </c>
      <c r="T3732" s="12" t="s">
        <v>3672</v>
      </c>
    </row>
    <row r="3733" spans="5:20" ht="12.95" customHeight="1" x14ac:dyDescent="0.2">
      <c r="E3733" s="5" t="s">
        <v>5443</v>
      </c>
      <c r="G3733" s="5" t="s">
        <v>1586</v>
      </c>
      <c r="H3733" s="9" t="s">
        <v>1587</v>
      </c>
      <c r="I3733" s="22">
        <v>0</v>
      </c>
      <c r="J3733" s="22">
        <v>0</v>
      </c>
      <c r="K3733" s="12" t="s">
        <v>5482</v>
      </c>
      <c r="T3733" s="12" t="s">
        <v>3673</v>
      </c>
    </row>
    <row r="3734" spans="5:20" ht="12.95" customHeight="1" x14ac:dyDescent="0.2">
      <c r="E3734" s="5" t="s">
        <v>5443</v>
      </c>
      <c r="G3734" s="5" t="s">
        <v>1589</v>
      </c>
      <c r="H3734" s="9" t="s">
        <v>1590</v>
      </c>
      <c r="I3734" s="22">
        <v>0</v>
      </c>
      <c r="J3734" s="22">
        <v>0</v>
      </c>
      <c r="K3734" s="12" t="s">
        <v>5483</v>
      </c>
      <c r="T3734" s="12" t="s">
        <v>3674</v>
      </c>
    </row>
    <row r="3735" spans="5:20" ht="12.95" customHeight="1" x14ac:dyDescent="0.2">
      <c r="E3735" s="5" t="s">
        <v>5443</v>
      </c>
      <c r="G3735" s="5" t="s">
        <v>1592</v>
      </c>
      <c r="H3735" s="9" t="s">
        <v>1593</v>
      </c>
      <c r="I3735" s="22">
        <v>0</v>
      </c>
      <c r="J3735" s="22">
        <v>0</v>
      </c>
      <c r="K3735" s="12" t="s">
        <v>604</v>
      </c>
      <c r="T3735" s="12" t="s">
        <v>3675</v>
      </c>
    </row>
    <row r="3736" spans="5:20" ht="12.95" customHeight="1" x14ac:dyDescent="0.2">
      <c r="E3736" s="5" t="s">
        <v>5443</v>
      </c>
      <c r="G3736" s="5" t="s">
        <v>1595</v>
      </c>
      <c r="H3736" s="9" t="s">
        <v>1596</v>
      </c>
      <c r="I3736" s="22">
        <v>0</v>
      </c>
      <c r="J3736" s="22">
        <v>0</v>
      </c>
      <c r="K3736" s="12" t="s">
        <v>605</v>
      </c>
      <c r="T3736" s="12" t="s">
        <v>3676</v>
      </c>
    </row>
    <row r="3737" spans="5:20" ht="12.95" customHeight="1" x14ac:dyDescent="0.2">
      <c r="E3737" s="5" t="s">
        <v>5443</v>
      </c>
      <c r="G3737" s="3" t="s">
        <v>1598</v>
      </c>
      <c r="H3737" s="10" t="s">
        <v>1599</v>
      </c>
      <c r="I3737" s="23">
        <f>SUM(I3720:I3736)</f>
        <v>0</v>
      </c>
      <c r="J3737" s="23">
        <f>SUM(J3720:J3736)</f>
        <v>0</v>
      </c>
      <c r="K3737" s="13" t="s">
        <v>606</v>
      </c>
      <c r="T3737" s="12" t="s">
        <v>3677</v>
      </c>
    </row>
    <row r="3738" spans="5:20" ht="12.95" customHeight="1" x14ac:dyDescent="0.2">
      <c r="E3738" s="5" t="s">
        <v>5443</v>
      </c>
      <c r="G3738" s="7" t="s">
        <v>1601</v>
      </c>
      <c r="H3738" s="8" t="s">
        <v>1602</v>
      </c>
      <c r="I3738" s="21"/>
      <c r="J3738" s="21"/>
      <c r="K3738" s="12" t="s">
        <v>607</v>
      </c>
      <c r="T3738" s="12" t="s">
        <v>3678</v>
      </c>
    </row>
    <row r="3739" spans="5:20" ht="12.95" customHeight="1" x14ac:dyDescent="0.2">
      <c r="E3739" s="5" t="s">
        <v>5443</v>
      </c>
      <c r="G3739" s="5" t="s">
        <v>1604</v>
      </c>
      <c r="H3739" s="9" t="s">
        <v>1605</v>
      </c>
      <c r="I3739" s="22">
        <v>0</v>
      </c>
      <c r="J3739" s="22">
        <v>0</v>
      </c>
      <c r="K3739" s="12" t="s">
        <v>608</v>
      </c>
      <c r="T3739" s="12" t="s">
        <v>3679</v>
      </c>
    </row>
    <row r="3740" spans="5:20" ht="12.95" customHeight="1" x14ac:dyDescent="0.2">
      <c r="E3740" s="5" t="s">
        <v>5443</v>
      </c>
      <c r="G3740" s="5" t="s">
        <v>1607</v>
      </c>
      <c r="H3740" s="9" t="s">
        <v>1608</v>
      </c>
      <c r="I3740" s="22">
        <v>0</v>
      </c>
      <c r="J3740" s="22">
        <v>0</v>
      </c>
      <c r="K3740" s="12" t="s">
        <v>609</v>
      </c>
      <c r="T3740" s="12" t="s">
        <v>3680</v>
      </c>
    </row>
    <row r="3741" spans="5:20" ht="12.95" customHeight="1" x14ac:dyDescent="0.2">
      <c r="E3741" s="5" t="s">
        <v>5443</v>
      </c>
      <c r="G3741" s="5" t="s">
        <v>1610</v>
      </c>
      <c r="H3741" s="9" t="s">
        <v>1611</v>
      </c>
      <c r="I3741" s="22">
        <v>0</v>
      </c>
      <c r="J3741" s="22">
        <v>0</v>
      </c>
      <c r="K3741" s="12" t="s">
        <v>610</v>
      </c>
      <c r="T3741" s="12" t="s">
        <v>3681</v>
      </c>
    </row>
    <row r="3742" spans="5:20" ht="12.95" customHeight="1" x14ac:dyDescent="0.2">
      <c r="E3742" s="5" t="s">
        <v>5443</v>
      </c>
      <c r="G3742" s="3" t="s">
        <v>1613</v>
      </c>
      <c r="H3742" s="10" t="s">
        <v>1614</v>
      </c>
      <c r="I3742" s="23">
        <f>SUM(I3739:I3741)</f>
        <v>0</v>
      </c>
      <c r="J3742" s="23">
        <f>SUM(J3739:J3741)</f>
        <v>0</v>
      </c>
      <c r="K3742" s="13" t="s">
        <v>611</v>
      </c>
      <c r="T3742" s="12" t="s">
        <v>3682</v>
      </c>
    </row>
    <row r="3743" spans="5:20" ht="12.95" customHeight="1" x14ac:dyDescent="0.2">
      <c r="E3743" s="5" t="s">
        <v>5443</v>
      </c>
      <c r="G3743" s="3" t="s">
        <v>1616</v>
      </c>
      <c r="H3743" s="10" t="s">
        <v>1617</v>
      </c>
      <c r="I3743" s="23">
        <f>+I3737+I3742</f>
        <v>0</v>
      </c>
      <c r="J3743" s="23">
        <f>+J3737+J3742</f>
        <v>0</v>
      </c>
      <c r="K3743" s="13" t="s">
        <v>612</v>
      </c>
      <c r="T3743" s="12" t="s">
        <v>3683</v>
      </c>
    </row>
    <row r="3744" spans="5:20" ht="12.95" customHeight="1" x14ac:dyDescent="0.2">
      <c r="E3744" s="5" t="s">
        <v>5443</v>
      </c>
      <c r="G3744" s="7" t="s">
        <v>1619</v>
      </c>
      <c r="H3744" s="8" t="s">
        <v>1620</v>
      </c>
      <c r="I3744" s="21"/>
      <c r="J3744" s="21"/>
      <c r="K3744" s="12" t="s">
        <v>613</v>
      </c>
      <c r="T3744" s="12" t="s">
        <v>3684</v>
      </c>
    </row>
    <row r="3745" spans="5:20" ht="12.95" customHeight="1" x14ac:dyDescent="0.2">
      <c r="E3745" s="5" t="s">
        <v>5443</v>
      </c>
      <c r="G3745" s="3" t="s">
        <v>1622</v>
      </c>
      <c r="H3745" s="10" t="s">
        <v>1623</v>
      </c>
      <c r="I3745" s="23">
        <f>+I3718-(I3743*$I$1)</f>
        <v>0</v>
      </c>
      <c r="J3745" s="23">
        <f>+J3718-(J3743*$I$1)</f>
        <v>0</v>
      </c>
      <c r="K3745" s="13" t="s">
        <v>614</v>
      </c>
      <c r="T3745" s="12" t="s">
        <v>3685</v>
      </c>
    </row>
    <row r="3746" spans="5:20" ht="12.95" customHeight="1" x14ac:dyDescent="0.2">
      <c r="E3746" s="5" t="s">
        <v>5443</v>
      </c>
      <c r="G3746" s="5" t="s">
        <v>1625</v>
      </c>
      <c r="H3746" s="9" t="s">
        <v>1626</v>
      </c>
      <c r="I3746" s="22">
        <v>0</v>
      </c>
      <c r="J3746" s="22">
        <v>0</v>
      </c>
      <c r="K3746" s="12" t="s">
        <v>615</v>
      </c>
      <c r="T3746" s="12" t="s">
        <v>3686</v>
      </c>
    </row>
    <row r="3747" spans="5:20" ht="12.95" customHeight="1" x14ac:dyDescent="0.2">
      <c r="E3747" s="5" t="s">
        <v>5443</v>
      </c>
      <c r="G3747" s="3" t="s">
        <v>1628</v>
      </c>
      <c r="H3747" s="10" t="s">
        <v>1629</v>
      </c>
      <c r="I3747" s="23">
        <f>+I3745-(I3746*$I$1)</f>
        <v>0</v>
      </c>
      <c r="J3747" s="23">
        <f>+J3745-(J3746*$I$1)</f>
        <v>0</v>
      </c>
      <c r="K3747" s="13" t="s">
        <v>616</v>
      </c>
      <c r="T3747" s="12" t="s">
        <v>3687</v>
      </c>
    </row>
    <row r="3748" spans="5:20" ht="12.95" customHeight="1" x14ac:dyDescent="0.2">
      <c r="E3748" s="5" t="s">
        <v>5443</v>
      </c>
      <c r="G3748" s="5" t="s">
        <v>1631</v>
      </c>
      <c r="H3748" s="9" t="s">
        <v>1632</v>
      </c>
      <c r="I3748" s="22">
        <v>0</v>
      </c>
      <c r="J3748" s="22">
        <v>0</v>
      </c>
      <c r="K3748" s="12" t="s">
        <v>617</v>
      </c>
      <c r="T3748" s="12" t="s">
        <v>3688</v>
      </c>
    </row>
    <row r="3749" spans="5:20" ht="12.95" customHeight="1" x14ac:dyDescent="0.2">
      <c r="E3749" s="5" t="s">
        <v>5443</v>
      </c>
      <c r="G3749" s="5" t="s">
        <v>1634</v>
      </c>
      <c r="H3749" s="9" t="s">
        <v>1635</v>
      </c>
      <c r="I3749" s="22">
        <v>0</v>
      </c>
      <c r="J3749" s="22">
        <v>0</v>
      </c>
      <c r="K3749" s="12" t="s">
        <v>618</v>
      </c>
      <c r="T3749" s="12" t="s">
        <v>3689</v>
      </c>
    </row>
    <row r="3750" spans="5:20" ht="12.95" customHeight="1" x14ac:dyDescent="0.2">
      <c r="E3750" s="5" t="s">
        <v>5443</v>
      </c>
      <c r="G3750" s="3" t="s">
        <v>1637</v>
      </c>
      <c r="H3750" s="10" t="s">
        <v>1638</v>
      </c>
      <c r="I3750" s="23">
        <f>SUM(I3747:I3749)</f>
        <v>0</v>
      </c>
      <c r="J3750" s="23">
        <f>SUM(J3747:J3749)</f>
        <v>0</v>
      </c>
      <c r="K3750" s="13" t="s">
        <v>619</v>
      </c>
      <c r="T3750" s="12" t="s">
        <v>3690</v>
      </c>
    </row>
    <row r="3751" spans="5:20" ht="12.95" customHeight="1" x14ac:dyDescent="0.2">
      <c r="E3751" s="5" t="s">
        <v>5443</v>
      </c>
      <c r="G3751" s="7" t="s">
        <v>1640</v>
      </c>
      <c r="H3751" s="8" t="s">
        <v>1641</v>
      </c>
      <c r="I3751" s="21"/>
      <c r="J3751" s="21"/>
      <c r="K3751" s="12" t="s">
        <v>620</v>
      </c>
      <c r="T3751" s="12" t="s">
        <v>3691</v>
      </c>
    </row>
    <row r="3752" spans="5:20" ht="12.95" customHeight="1" x14ac:dyDescent="0.2">
      <c r="E3752" s="5" t="s">
        <v>5443</v>
      </c>
      <c r="G3752" s="5" t="s">
        <v>1643</v>
      </c>
      <c r="H3752" s="9" t="s">
        <v>1644</v>
      </c>
      <c r="I3752" s="22">
        <v>0</v>
      </c>
      <c r="J3752" s="22">
        <v>0</v>
      </c>
      <c r="K3752" s="12" t="s">
        <v>621</v>
      </c>
      <c r="T3752" s="12" t="s">
        <v>3692</v>
      </c>
    </row>
    <row r="3753" spans="5:20" ht="12.95" customHeight="1" x14ac:dyDescent="0.2">
      <c r="E3753" s="5" t="s">
        <v>5443</v>
      </c>
      <c r="G3753" s="5" t="s">
        <v>1646</v>
      </c>
      <c r="H3753" s="9" t="s">
        <v>1647</v>
      </c>
      <c r="I3753" s="22">
        <v>0</v>
      </c>
      <c r="J3753" s="22">
        <v>0</v>
      </c>
      <c r="K3753" s="12" t="s">
        <v>622</v>
      </c>
      <c r="T3753" s="12" t="s">
        <v>3693</v>
      </c>
    </row>
    <row r="3754" spans="5:20" ht="12.95" customHeight="1" x14ac:dyDescent="0.2">
      <c r="E3754" s="5" t="s">
        <v>5443</v>
      </c>
      <c r="G3754" s="5" t="s">
        <v>1649</v>
      </c>
      <c r="H3754" s="9" t="s">
        <v>1650</v>
      </c>
      <c r="I3754" s="22">
        <v>0</v>
      </c>
      <c r="J3754" s="22">
        <v>0</v>
      </c>
      <c r="K3754" s="12" t="s">
        <v>623</v>
      </c>
      <c r="T3754" s="12" t="s">
        <v>3694</v>
      </c>
    </row>
    <row r="3755" spans="5:20" ht="12.95" customHeight="1" x14ac:dyDescent="0.2">
      <c r="E3755" s="5" t="s">
        <v>5443</v>
      </c>
      <c r="G3755" s="5" t="s">
        <v>1652</v>
      </c>
      <c r="H3755" s="9" t="s">
        <v>1653</v>
      </c>
      <c r="I3755" s="22">
        <v>0</v>
      </c>
      <c r="J3755" s="22">
        <v>0</v>
      </c>
      <c r="K3755" s="12" t="s">
        <v>624</v>
      </c>
      <c r="T3755" s="12" t="s">
        <v>3695</v>
      </c>
    </row>
    <row r="3756" spans="5:20" ht="12.95" customHeight="1" x14ac:dyDescent="0.2">
      <c r="E3756" s="5" t="s">
        <v>5443</v>
      </c>
      <c r="G3756" s="5" t="s">
        <v>1655</v>
      </c>
      <c r="H3756" s="9" t="s">
        <v>1656</v>
      </c>
      <c r="I3756" s="22">
        <v>0</v>
      </c>
      <c r="J3756" s="22">
        <v>0</v>
      </c>
      <c r="K3756" s="12" t="s">
        <v>625</v>
      </c>
      <c r="T3756" s="12" t="s">
        <v>3696</v>
      </c>
    </row>
    <row r="3757" spans="5:20" ht="12.95" customHeight="1" x14ac:dyDescent="0.2">
      <c r="E3757" s="5" t="s">
        <v>5443</v>
      </c>
      <c r="G3757" s="5" t="s">
        <v>1658</v>
      </c>
      <c r="H3757" s="9" t="s">
        <v>1659</v>
      </c>
      <c r="I3757" s="22">
        <v>0</v>
      </c>
      <c r="J3757" s="22">
        <v>0</v>
      </c>
      <c r="K3757" s="12" t="s">
        <v>626</v>
      </c>
      <c r="T3757" s="12" t="s">
        <v>3697</v>
      </c>
    </row>
    <row r="3758" spans="5:20" ht="12.95" customHeight="1" x14ac:dyDescent="0.2">
      <c r="E3758" s="5" t="s">
        <v>5443</v>
      </c>
      <c r="G3758" s="5" t="s">
        <v>1661</v>
      </c>
      <c r="H3758" s="9" t="s">
        <v>1662</v>
      </c>
      <c r="I3758" s="22">
        <v>0</v>
      </c>
      <c r="J3758" s="22">
        <v>0</v>
      </c>
      <c r="K3758" s="12" t="s">
        <v>627</v>
      </c>
      <c r="T3758" s="12" t="s">
        <v>3698</v>
      </c>
    </row>
    <row r="3759" spans="5:20" ht="12.95" customHeight="1" x14ac:dyDescent="0.2">
      <c r="E3759" s="5" t="s">
        <v>5443</v>
      </c>
      <c r="G3759" s="5" t="s">
        <v>1664</v>
      </c>
      <c r="H3759" s="9" t="s">
        <v>1665</v>
      </c>
      <c r="I3759" s="22">
        <v>0</v>
      </c>
      <c r="J3759" s="22">
        <v>0</v>
      </c>
      <c r="K3759" s="12" t="s">
        <v>628</v>
      </c>
      <c r="T3759" s="12" t="s">
        <v>3699</v>
      </c>
    </row>
    <row r="3760" spans="5:20" ht="12.95" customHeight="1" x14ac:dyDescent="0.2">
      <c r="E3760" s="5" t="s">
        <v>5443</v>
      </c>
      <c r="G3760" s="5" t="s">
        <v>1667</v>
      </c>
      <c r="H3760" s="9" t="s">
        <v>1668</v>
      </c>
      <c r="I3760" s="22">
        <v>0</v>
      </c>
      <c r="J3760" s="22">
        <v>0</v>
      </c>
      <c r="K3760" s="12" t="s">
        <v>629</v>
      </c>
      <c r="T3760" s="12" t="s">
        <v>3700</v>
      </c>
    </row>
    <row r="3761" spans="4:20" ht="12.95" customHeight="1" x14ac:dyDescent="0.2">
      <c r="E3761" s="5" t="s">
        <v>5443</v>
      </c>
      <c r="G3761" s="3" t="s">
        <v>1670</v>
      </c>
      <c r="H3761" s="10" t="s">
        <v>1671</v>
      </c>
      <c r="I3761" s="23">
        <f>+I3750+SUM(I3752:I3760)</f>
        <v>0</v>
      </c>
      <c r="J3761" s="23">
        <f>+J3750+SUM(J3752:J3760)</f>
        <v>0</v>
      </c>
      <c r="K3761" s="13" t="s">
        <v>630</v>
      </c>
      <c r="T3761" s="12" t="s">
        <v>3701</v>
      </c>
    </row>
    <row r="3762" spans="4:20" ht="12.95" customHeight="1" x14ac:dyDescent="0.2">
      <c r="D3762" s="5" t="s">
        <v>631</v>
      </c>
      <c r="E3762" s="5" t="s">
        <v>632</v>
      </c>
      <c r="F3762" s="18"/>
      <c r="G3762" s="7" t="s">
        <v>4652</v>
      </c>
      <c r="H3762" s="8" t="s">
        <v>4653</v>
      </c>
      <c r="I3762" s="21"/>
      <c r="J3762" s="21"/>
      <c r="K3762" s="12" t="s">
        <v>633</v>
      </c>
      <c r="T3762" s="12" t="s">
        <v>3635</v>
      </c>
    </row>
    <row r="3763" spans="4:20" ht="12.95" customHeight="1" x14ac:dyDescent="0.2">
      <c r="E3763" s="5" t="s">
        <v>632</v>
      </c>
      <c r="G3763" s="5" t="s">
        <v>4655</v>
      </c>
      <c r="H3763" s="9" t="s">
        <v>4656</v>
      </c>
      <c r="I3763" s="22">
        <v>0</v>
      </c>
      <c r="J3763" s="22">
        <v>0</v>
      </c>
      <c r="K3763" s="12" t="s">
        <v>634</v>
      </c>
      <c r="T3763" s="12" t="s">
        <v>3636</v>
      </c>
    </row>
    <row r="3764" spans="4:20" ht="12.95" customHeight="1" x14ac:dyDescent="0.2">
      <c r="E3764" s="5" t="s">
        <v>632</v>
      </c>
      <c r="G3764" s="5" t="s">
        <v>4658</v>
      </c>
      <c r="H3764" s="9" t="s">
        <v>4659</v>
      </c>
      <c r="I3764" s="22">
        <v>0</v>
      </c>
      <c r="J3764" s="22">
        <v>0</v>
      </c>
      <c r="K3764" s="12" t="s">
        <v>635</v>
      </c>
      <c r="T3764" s="12" t="s">
        <v>3637</v>
      </c>
    </row>
    <row r="3765" spans="4:20" ht="12.95" customHeight="1" x14ac:dyDescent="0.2">
      <c r="E3765" s="5" t="s">
        <v>632</v>
      </c>
      <c r="G3765" s="5" t="s">
        <v>4661</v>
      </c>
      <c r="H3765" s="9" t="s">
        <v>4662</v>
      </c>
      <c r="I3765" s="22">
        <v>0</v>
      </c>
      <c r="J3765" s="22">
        <v>0</v>
      </c>
      <c r="K3765" s="12" t="s">
        <v>636</v>
      </c>
      <c r="T3765" s="12" t="s">
        <v>3638</v>
      </c>
    </row>
    <row r="3766" spans="4:20" ht="12.95" customHeight="1" x14ac:dyDescent="0.2">
      <c r="E3766" s="5" t="s">
        <v>632</v>
      </c>
      <c r="G3766" s="5" t="s">
        <v>4664</v>
      </c>
      <c r="H3766" s="9" t="s">
        <v>4665</v>
      </c>
      <c r="I3766" s="22">
        <v>0</v>
      </c>
      <c r="J3766" s="22">
        <v>0</v>
      </c>
      <c r="K3766" s="12" t="s">
        <v>637</v>
      </c>
      <c r="T3766" s="12" t="s">
        <v>3639</v>
      </c>
    </row>
    <row r="3767" spans="4:20" ht="12.95" customHeight="1" x14ac:dyDescent="0.2">
      <c r="E3767" s="5" t="s">
        <v>632</v>
      </c>
      <c r="G3767" s="5" t="s">
        <v>4667</v>
      </c>
      <c r="H3767" s="9" t="s">
        <v>4668</v>
      </c>
      <c r="I3767" s="22">
        <v>0</v>
      </c>
      <c r="J3767" s="22">
        <v>0</v>
      </c>
      <c r="K3767" s="12" t="s">
        <v>638</v>
      </c>
      <c r="T3767" s="12" t="s">
        <v>3640</v>
      </c>
    </row>
    <row r="3768" spans="4:20" ht="12.95" customHeight="1" x14ac:dyDescent="0.2">
      <c r="E3768" s="5" t="s">
        <v>632</v>
      </c>
      <c r="G3768" s="5" t="s">
        <v>4670</v>
      </c>
      <c r="H3768" s="9" t="s">
        <v>4671</v>
      </c>
      <c r="I3768" s="22">
        <v>0</v>
      </c>
      <c r="J3768" s="22">
        <v>0</v>
      </c>
      <c r="K3768" s="12" t="s">
        <v>639</v>
      </c>
      <c r="T3768" s="12" t="s">
        <v>3641</v>
      </c>
    </row>
    <row r="3769" spans="4:20" ht="12.95" customHeight="1" x14ac:dyDescent="0.2">
      <c r="E3769" s="5" t="s">
        <v>632</v>
      </c>
      <c r="G3769" s="5" t="s">
        <v>4673</v>
      </c>
      <c r="H3769" s="9" t="s">
        <v>4674</v>
      </c>
      <c r="I3769" s="22">
        <v>0</v>
      </c>
      <c r="J3769" s="22">
        <v>0</v>
      </c>
      <c r="K3769" s="12" t="s">
        <v>640</v>
      </c>
      <c r="T3769" s="12" t="s">
        <v>3642</v>
      </c>
    </row>
    <row r="3770" spans="4:20" ht="12.95" customHeight="1" x14ac:dyDescent="0.2">
      <c r="E3770" s="5" t="s">
        <v>632</v>
      </c>
      <c r="G3770" s="5" t="s">
        <v>4676</v>
      </c>
      <c r="H3770" s="9" t="s">
        <v>4677</v>
      </c>
      <c r="I3770" s="22">
        <v>0</v>
      </c>
      <c r="J3770" s="22">
        <v>0</v>
      </c>
      <c r="K3770" s="12" t="s">
        <v>641</v>
      </c>
      <c r="T3770" s="12" t="s">
        <v>3643</v>
      </c>
    </row>
    <row r="3771" spans="4:20" ht="12.95" customHeight="1" x14ac:dyDescent="0.2">
      <c r="E3771" s="5" t="s">
        <v>632</v>
      </c>
      <c r="G3771" s="5" t="s">
        <v>4679</v>
      </c>
      <c r="H3771" s="9" t="s">
        <v>4680</v>
      </c>
      <c r="I3771" s="22">
        <v>0</v>
      </c>
      <c r="J3771" s="22">
        <v>0</v>
      </c>
      <c r="K3771" s="12" t="s">
        <v>642</v>
      </c>
      <c r="T3771" s="12" t="s">
        <v>3644</v>
      </c>
    </row>
    <row r="3772" spans="4:20" ht="12.95" customHeight="1" x14ac:dyDescent="0.2">
      <c r="E3772" s="5" t="s">
        <v>632</v>
      </c>
      <c r="G3772" s="5" t="s">
        <v>4682</v>
      </c>
      <c r="H3772" s="9" t="s">
        <v>4683</v>
      </c>
      <c r="I3772" s="22">
        <v>0</v>
      </c>
      <c r="J3772" s="22">
        <v>0</v>
      </c>
      <c r="K3772" s="12" t="s">
        <v>643</v>
      </c>
      <c r="T3772" s="12" t="s">
        <v>3645</v>
      </c>
    </row>
    <row r="3773" spans="4:20" ht="12.95" customHeight="1" x14ac:dyDescent="0.2">
      <c r="E3773" s="5" t="s">
        <v>632</v>
      </c>
      <c r="G3773" s="5" t="s">
        <v>4685</v>
      </c>
      <c r="H3773" s="9" t="s">
        <v>4686</v>
      </c>
      <c r="I3773" s="22">
        <v>0</v>
      </c>
      <c r="J3773" s="22">
        <v>0</v>
      </c>
      <c r="K3773" s="12" t="s">
        <v>644</v>
      </c>
      <c r="T3773" s="12" t="s">
        <v>3646</v>
      </c>
    </row>
    <row r="3774" spans="4:20" ht="12.95" customHeight="1" x14ac:dyDescent="0.2">
      <c r="E3774" s="5" t="s">
        <v>632</v>
      </c>
      <c r="G3774" s="5" t="s">
        <v>4688</v>
      </c>
      <c r="H3774" s="9" t="s">
        <v>4689</v>
      </c>
      <c r="I3774" s="22">
        <v>0</v>
      </c>
      <c r="J3774" s="22">
        <v>0</v>
      </c>
      <c r="K3774" s="12" t="s">
        <v>645</v>
      </c>
      <c r="T3774" s="12" t="s">
        <v>3647</v>
      </c>
    </row>
    <row r="3775" spans="4:20" ht="12.95" customHeight="1" x14ac:dyDescent="0.2">
      <c r="E3775" s="5" t="s">
        <v>632</v>
      </c>
      <c r="G3775" s="5" t="s">
        <v>4691</v>
      </c>
      <c r="H3775" s="9" t="s">
        <v>4692</v>
      </c>
      <c r="I3775" s="22">
        <v>0</v>
      </c>
      <c r="J3775" s="22">
        <v>0</v>
      </c>
      <c r="K3775" s="12" t="s">
        <v>646</v>
      </c>
      <c r="T3775" s="12" t="s">
        <v>3648</v>
      </c>
    </row>
    <row r="3776" spans="4:20" ht="12.95" customHeight="1" x14ac:dyDescent="0.2">
      <c r="E3776" s="5" t="s">
        <v>632</v>
      </c>
      <c r="G3776" s="5" t="s">
        <v>4694</v>
      </c>
      <c r="H3776" s="9" t="s">
        <v>4695</v>
      </c>
      <c r="I3776" s="22">
        <v>0</v>
      </c>
      <c r="J3776" s="22">
        <v>0</v>
      </c>
      <c r="K3776" s="12" t="s">
        <v>647</v>
      </c>
      <c r="T3776" s="12" t="s">
        <v>3649</v>
      </c>
    </row>
    <row r="3777" spans="5:20" ht="12.95" customHeight="1" x14ac:dyDescent="0.2">
      <c r="E3777" s="5" t="s">
        <v>632</v>
      </c>
      <c r="G3777" s="3" t="s">
        <v>4697</v>
      </c>
      <c r="H3777" s="10" t="s">
        <v>4698</v>
      </c>
      <c r="I3777" s="23">
        <f>SUM(I3763:I3776)</f>
        <v>0</v>
      </c>
      <c r="J3777" s="23">
        <f>SUM(J3763:J3776)</f>
        <v>0</v>
      </c>
      <c r="K3777" s="13" t="s">
        <v>648</v>
      </c>
      <c r="T3777" s="12" t="s">
        <v>3650</v>
      </c>
    </row>
    <row r="3778" spans="5:20" ht="12.95" customHeight="1" x14ac:dyDescent="0.2">
      <c r="E3778" s="5" t="s">
        <v>632</v>
      </c>
      <c r="G3778" s="5" t="s">
        <v>4700</v>
      </c>
      <c r="H3778" s="9" t="s">
        <v>4701</v>
      </c>
      <c r="I3778" s="22">
        <v>0</v>
      </c>
      <c r="J3778" s="22">
        <v>0</v>
      </c>
      <c r="K3778" s="12" t="s">
        <v>649</v>
      </c>
      <c r="T3778" s="12" t="s">
        <v>3651</v>
      </c>
    </row>
    <row r="3779" spans="5:20" ht="12.95" customHeight="1" x14ac:dyDescent="0.2">
      <c r="E3779" s="5" t="s">
        <v>632</v>
      </c>
      <c r="G3779" s="3" t="s">
        <v>4703</v>
      </c>
      <c r="H3779" s="10" t="s">
        <v>4704</v>
      </c>
      <c r="I3779" s="23">
        <f>+I3777-(I3778*$I$1)</f>
        <v>0</v>
      </c>
      <c r="J3779" s="23">
        <f>+J3777-(J3778*$I$1)</f>
        <v>0</v>
      </c>
      <c r="K3779" s="13" t="s">
        <v>650</v>
      </c>
      <c r="T3779" s="12" t="s">
        <v>3652</v>
      </c>
    </row>
    <row r="3780" spans="5:20" ht="12.95" customHeight="1" x14ac:dyDescent="0.2">
      <c r="E3780" s="5" t="s">
        <v>632</v>
      </c>
      <c r="G3780" s="7" t="s">
        <v>4706</v>
      </c>
      <c r="H3780" s="8" t="s">
        <v>4707</v>
      </c>
      <c r="I3780" s="21"/>
      <c r="J3780" s="21"/>
      <c r="K3780" s="12" t="s">
        <v>651</v>
      </c>
      <c r="T3780" s="12" t="s">
        <v>3653</v>
      </c>
    </row>
    <row r="3781" spans="5:20" ht="12.95" customHeight="1" x14ac:dyDescent="0.2">
      <c r="E3781" s="5" t="s">
        <v>632</v>
      </c>
      <c r="G3781" s="5" t="s">
        <v>4709</v>
      </c>
      <c r="H3781" s="9" t="s">
        <v>4710</v>
      </c>
      <c r="I3781" s="22">
        <v>0</v>
      </c>
      <c r="J3781" s="22">
        <v>0</v>
      </c>
      <c r="K3781" s="12" t="s">
        <v>652</v>
      </c>
      <c r="T3781" s="12" t="s">
        <v>3654</v>
      </c>
    </row>
    <row r="3782" spans="5:20" ht="12.95" customHeight="1" x14ac:dyDescent="0.2">
      <c r="E3782" s="5" t="s">
        <v>632</v>
      </c>
      <c r="G3782" s="5" t="s">
        <v>4712</v>
      </c>
      <c r="H3782" s="9" t="s">
        <v>1533</v>
      </c>
      <c r="I3782" s="22">
        <v>0</v>
      </c>
      <c r="J3782" s="22">
        <v>0</v>
      </c>
      <c r="K3782" s="12" t="s">
        <v>653</v>
      </c>
      <c r="T3782" s="12" t="s">
        <v>3655</v>
      </c>
    </row>
    <row r="3783" spans="5:20" ht="12.95" customHeight="1" x14ac:dyDescent="0.2">
      <c r="E3783" s="5" t="s">
        <v>632</v>
      </c>
      <c r="G3783" s="5" t="s">
        <v>1535</v>
      </c>
      <c r="H3783" s="9" t="s">
        <v>1536</v>
      </c>
      <c r="I3783" s="22">
        <v>0</v>
      </c>
      <c r="J3783" s="22">
        <v>0</v>
      </c>
      <c r="K3783" s="12" t="s">
        <v>654</v>
      </c>
      <c r="T3783" s="12" t="s">
        <v>3656</v>
      </c>
    </row>
    <row r="3784" spans="5:20" ht="12.95" customHeight="1" x14ac:dyDescent="0.2">
      <c r="E3784" s="5" t="s">
        <v>632</v>
      </c>
      <c r="G3784" s="3" t="s">
        <v>1538</v>
      </c>
      <c r="H3784" s="10" t="s">
        <v>1539</v>
      </c>
      <c r="I3784" s="23">
        <f>SUM(I3781:I3783)</f>
        <v>0</v>
      </c>
      <c r="J3784" s="23">
        <f>SUM(J3781:J3783)</f>
        <v>0</v>
      </c>
      <c r="K3784" s="13" t="s">
        <v>655</v>
      </c>
      <c r="T3784" s="12" t="s">
        <v>3657</v>
      </c>
    </row>
    <row r="3785" spans="5:20" ht="12.95" customHeight="1" x14ac:dyDescent="0.2">
      <c r="E3785" s="5" t="s">
        <v>632</v>
      </c>
      <c r="G3785" s="3" t="s">
        <v>1541</v>
      </c>
      <c r="H3785" s="10" t="s">
        <v>1542</v>
      </c>
      <c r="I3785" s="23">
        <f>+I3779+I3784</f>
        <v>0</v>
      </c>
      <c r="J3785" s="23">
        <f>+J3779+J3784</f>
        <v>0</v>
      </c>
      <c r="K3785" s="13" t="s">
        <v>656</v>
      </c>
      <c r="T3785" s="12" t="s">
        <v>3658</v>
      </c>
    </row>
    <row r="3786" spans="5:20" ht="12.95" customHeight="1" x14ac:dyDescent="0.2">
      <c r="E3786" s="5" t="s">
        <v>632</v>
      </c>
      <c r="G3786" s="7" t="s">
        <v>1544</v>
      </c>
      <c r="H3786" s="8" t="s">
        <v>1545</v>
      </c>
      <c r="I3786" s="21"/>
      <c r="J3786" s="21"/>
      <c r="K3786" s="12" t="s">
        <v>657</v>
      </c>
      <c r="T3786" s="12" t="s">
        <v>3659</v>
      </c>
    </row>
    <row r="3787" spans="5:20" ht="12.95" customHeight="1" x14ac:dyDescent="0.2">
      <c r="E3787" s="5" t="s">
        <v>632</v>
      </c>
      <c r="G3787" s="5" t="s">
        <v>1547</v>
      </c>
      <c r="H3787" s="9" t="s">
        <v>1548</v>
      </c>
      <c r="I3787" s="22">
        <v>0</v>
      </c>
      <c r="J3787" s="22">
        <v>0</v>
      </c>
      <c r="K3787" s="12" t="s">
        <v>658</v>
      </c>
      <c r="T3787" s="12" t="s">
        <v>3660</v>
      </c>
    </row>
    <row r="3788" spans="5:20" ht="12.95" customHeight="1" x14ac:dyDescent="0.2">
      <c r="E3788" s="5" t="s">
        <v>632</v>
      </c>
      <c r="G3788" s="5" t="s">
        <v>1550</v>
      </c>
      <c r="H3788" s="9" t="s">
        <v>1551</v>
      </c>
      <c r="I3788" s="22">
        <v>0</v>
      </c>
      <c r="J3788" s="22">
        <v>0</v>
      </c>
      <c r="K3788" s="12" t="s">
        <v>659</v>
      </c>
      <c r="T3788" s="12" t="s">
        <v>3661</v>
      </c>
    </row>
    <row r="3789" spans="5:20" ht="12.95" customHeight="1" x14ac:dyDescent="0.2">
      <c r="E3789" s="5" t="s">
        <v>632</v>
      </c>
      <c r="G3789" s="5" t="s">
        <v>1553</v>
      </c>
      <c r="H3789" s="9" t="s">
        <v>1554</v>
      </c>
      <c r="I3789" s="22">
        <v>0</v>
      </c>
      <c r="J3789" s="22">
        <v>0</v>
      </c>
      <c r="K3789" s="12" t="s">
        <v>660</v>
      </c>
      <c r="T3789" s="12" t="s">
        <v>3662</v>
      </c>
    </row>
    <row r="3790" spans="5:20" ht="12.95" customHeight="1" x14ac:dyDescent="0.2">
      <c r="E3790" s="5" t="s">
        <v>632</v>
      </c>
      <c r="G3790" s="5" t="s">
        <v>1556</v>
      </c>
      <c r="H3790" s="9" t="s">
        <v>1557</v>
      </c>
      <c r="I3790" s="22">
        <v>0</v>
      </c>
      <c r="J3790" s="22">
        <v>0</v>
      </c>
      <c r="K3790" s="12" t="s">
        <v>661</v>
      </c>
      <c r="T3790" s="12" t="s">
        <v>3663</v>
      </c>
    </row>
    <row r="3791" spans="5:20" ht="12.95" customHeight="1" x14ac:dyDescent="0.2">
      <c r="E3791" s="5" t="s">
        <v>632</v>
      </c>
      <c r="G3791" s="5" t="s">
        <v>1559</v>
      </c>
      <c r="H3791" s="9" t="s">
        <v>1560</v>
      </c>
      <c r="I3791" s="22">
        <v>0</v>
      </c>
      <c r="J3791" s="22">
        <v>0</v>
      </c>
      <c r="K3791" s="12" t="s">
        <v>662</v>
      </c>
      <c r="T3791" s="12" t="s">
        <v>3664</v>
      </c>
    </row>
    <row r="3792" spans="5:20" ht="12.95" customHeight="1" x14ac:dyDescent="0.2">
      <c r="E3792" s="5" t="s">
        <v>632</v>
      </c>
      <c r="G3792" s="5" t="s">
        <v>1562</v>
      </c>
      <c r="H3792" s="9" t="s">
        <v>1563</v>
      </c>
      <c r="I3792" s="22">
        <v>0</v>
      </c>
      <c r="J3792" s="22">
        <v>0</v>
      </c>
      <c r="K3792" s="12" t="s">
        <v>663</v>
      </c>
      <c r="T3792" s="12" t="s">
        <v>3665</v>
      </c>
    </row>
    <row r="3793" spans="5:20" ht="12.95" customHeight="1" x14ac:dyDescent="0.2">
      <c r="E3793" s="5" t="s">
        <v>632</v>
      </c>
      <c r="G3793" s="5" t="s">
        <v>1565</v>
      </c>
      <c r="H3793" s="9" t="s">
        <v>1566</v>
      </c>
      <c r="I3793" s="22">
        <v>0</v>
      </c>
      <c r="J3793" s="22">
        <v>0</v>
      </c>
      <c r="K3793" s="12" t="s">
        <v>664</v>
      </c>
      <c r="T3793" s="12" t="s">
        <v>3666</v>
      </c>
    </row>
    <row r="3794" spans="5:20" ht="12.95" customHeight="1" x14ac:dyDescent="0.2">
      <c r="E3794" s="5" t="s">
        <v>632</v>
      </c>
      <c r="G3794" s="5" t="s">
        <v>1568</v>
      </c>
      <c r="H3794" s="9" t="s">
        <v>1569</v>
      </c>
      <c r="I3794" s="22">
        <v>0</v>
      </c>
      <c r="J3794" s="22">
        <v>0</v>
      </c>
      <c r="K3794" s="12" t="s">
        <v>665</v>
      </c>
      <c r="T3794" s="12" t="s">
        <v>3667</v>
      </c>
    </row>
    <row r="3795" spans="5:20" ht="12.95" customHeight="1" x14ac:dyDescent="0.2">
      <c r="E3795" s="5" t="s">
        <v>632</v>
      </c>
      <c r="G3795" s="5" t="s">
        <v>1571</v>
      </c>
      <c r="H3795" s="9" t="s">
        <v>1572</v>
      </c>
      <c r="I3795" s="22">
        <v>0</v>
      </c>
      <c r="J3795" s="22">
        <v>0</v>
      </c>
      <c r="K3795" s="12" t="s">
        <v>666</v>
      </c>
      <c r="T3795" s="12" t="s">
        <v>3668</v>
      </c>
    </row>
    <row r="3796" spans="5:20" ht="12.95" customHeight="1" x14ac:dyDescent="0.2">
      <c r="E3796" s="5" t="s">
        <v>632</v>
      </c>
      <c r="G3796" s="5" t="s">
        <v>1574</v>
      </c>
      <c r="H3796" s="9" t="s">
        <v>1575</v>
      </c>
      <c r="I3796" s="22">
        <v>0</v>
      </c>
      <c r="J3796" s="22">
        <v>0</v>
      </c>
      <c r="K3796" s="12" t="s">
        <v>667</v>
      </c>
      <c r="T3796" s="12" t="s">
        <v>3669</v>
      </c>
    </row>
    <row r="3797" spans="5:20" ht="12.95" customHeight="1" x14ac:dyDescent="0.2">
      <c r="E3797" s="5" t="s">
        <v>632</v>
      </c>
      <c r="G3797" s="5" t="s">
        <v>1577</v>
      </c>
      <c r="H3797" s="9" t="s">
        <v>1578</v>
      </c>
      <c r="I3797" s="22">
        <v>0</v>
      </c>
      <c r="J3797" s="22">
        <v>0</v>
      </c>
      <c r="K3797" s="12" t="s">
        <v>668</v>
      </c>
      <c r="T3797" s="12" t="s">
        <v>3670</v>
      </c>
    </row>
    <row r="3798" spans="5:20" ht="12.95" customHeight="1" x14ac:dyDescent="0.2">
      <c r="E3798" s="5" t="s">
        <v>632</v>
      </c>
      <c r="G3798" s="5" t="s">
        <v>1580</v>
      </c>
      <c r="H3798" s="9" t="s">
        <v>1581</v>
      </c>
      <c r="I3798" s="22">
        <v>0</v>
      </c>
      <c r="J3798" s="22">
        <v>0</v>
      </c>
      <c r="K3798" s="12" t="s">
        <v>669</v>
      </c>
      <c r="T3798" s="12" t="s">
        <v>3671</v>
      </c>
    </row>
    <row r="3799" spans="5:20" ht="12.95" customHeight="1" x14ac:dyDescent="0.2">
      <c r="E3799" s="5" t="s">
        <v>632</v>
      </c>
      <c r="G3799" s="5" t="s">
        <v>1583</v>
      </c>
      <c r="H3799" s="9" t="s">
        <v>1584</v>
      </c>
      <c r="I3799" s="22">
        <v>0</v>
      </c>
      <c r="J3799" s="22">
        <v>0</v>
      </c>
      <c r="K3799" s="12" t="s">
        <v>670</v>
      </c>
      <c r="T3799" s="12" t="s">
        <v>3672</v>
      </c>
    </row>
    <row r="3800" spans="5:20" ht="12.95" customHeight="1" x14ac:dyDescent="0.2">
      <c r="E3800" s="5" t="s">
        <v>632</v>
      </c>
      <c r="G3800" s="5" t="s">
        <v>1586</v>
      </c>
      <c r="H3800" s="9" t="s">
        <v>1587</v>
      </c>
      <c r="I3800" s="22">
        <v>0</v>
      </c>
      <c r="J3800" s="22">
        <v>0</v>
      </c>
      <c r="K3800" s="12" t="s">
        <v>671</v>
      </c>
      <c r="T3800" s="12" t="s">
        <v>3673</v>
      </c>
    </row>
    <row r="3801" spans="5:20" ht="12.95" customHeight="1" x14ac:dyDescent="0.2">
      <c r="E3801" s="5" t="s">
        <v>632</v>
      </c>
      <c r="G3801" s="5" t="s">
        <v>1589</v>
      </c>
      <c r="H3801" s="9" t="s">
        <v>1590</v>
      </c>
      <c r="I3801" s="22">
        <v>0</v>
      </c>
      <c r="J3801" s="22">
        <v>0</v>
      </c>
      <c r="K3801" s="12" t="s">
        <v>672</v>
      </c>
      <c r="T3801" s="12" t="s">
        <v>3674</v>
      </c>
    </row>
    <row r="3802" spans="5:20" ht="12.95" customHeight="1" x14ac:dyDescent="0.2">
      <c r="E3802" s="5" t="s">
        <v>632</v>
      </c>
      <c r="G3802" s="5" t="s">
        <v>1592</v>
      </c>
      <c r="H3802" s="9" t="s">
        <v>1593</v>
      </c>
      <c r="I3802" s="22">
        <v>0</v>
      </c>
      <c r="J3802" s="22">
        <v>0</v>
      </c>
      <c r="K3802" s="12" t="s">
        <v>673</v>
      </c>
      <c r="T3802" s="12" t="s">
        <v>3675</v>
      </c>
    </row>
    <row r="3803" spans="5:20" ht="12.95" customHeight="1" x14ac:dyDescent="0.2">
      <c r="E3803" s="5" t="s">
        <v>632</v>
      </c>
      <c r="G3803" s="5" t="s">
        <v>1595</v>
      </c>
      <c r="H3803" s="9" t="s">
        <v>1596</v>
      </c>
      <c r="I3803" s="22">
        <v>0</v>
      </c>
      <c r="J3803" s="22">
        <v>0</v>
      </c>
      <c r="K3803" s="12" t="s">
        <v>674</v>
      </c>
      <c r="T3803" s="12" t="s">
        <v>3676</v>
      </c>
    </row>
    <row r="3804" spans="5:20" ht="12.95" customHeight="1" x14ac:dyDescent="0.2">
      <c r="E3804" s="5" t="s">
        <v>632</v>
      </c>
      <c r="G3804" s="3" t="s">
        <v>1598</v>
      </c>
      <c r="H3804" s="10" t="s">
        <v>1599</v>
      </c>
      <c r="I3804" s="23">
        <f>SUM(I3787:I3803)</f>
        <v>0</v>
      </c>
      <c r="J3804" s="23">
        <f>SUM(J3787:J3803)</f>
        <v>0</v>
      </c>
      <c r="K3804" s="13" t="s">
        <v>675</v>
      </c>
      <c r="T3804" s="12" t="s">
        <v>3677</v>
      </c>
    </row>
    <row r="3805" spans="5:20" ht="12.95" customHeight="1" x14ac:dyDescent="0.2">
      <c r="E3805" s="5" t="s">
        <v>632</v>
      </c>
      <c r="G3805" s="7" t="s">
        <v>1601</v>
      </c>
      <c r="H3805" s="8" t="s">
        <v>1602</v>
      </c>
      <c r="I3805" s="21"/>
      <c r="J3805" s="21"/>
      <c r="K3805" s="12" t="s">
        <v>676</v>
      </c>
      <c r="T3805" s="12" t="s">
        <v>3678</v>
      </c>
    </row>
    <row r="3806" spans="5:20" ht="12.95" customHeight="1" x14ac:dyDescent="0.2">
      <c r="E3806" s="5" t="s">
        <v>632</v>
      </c>
      <c r="G3806" s="5" t="s">
        <v>1604</v>
      </c>
      <c r="H3806" s="9" t="s">
        <v>1605</v>
      </c>
      <c r="I3806" s="22">
        <v>0</v>
      </c>
      <c r="J3806" s="22">
        <v>0</v>
      </c>
      <c r="K3806" s="12" t="s">
        <v>677</v>
      </c>
      <c r="T3806" s="12" t="s">
        <v>3679</v>
      </c>
    </row>
    <row r="3807" spans="5:20" ht="12.95" customHeight="1" x14ac:dyDescent="0.2">
      <c r="E3807" s="5" t="s">
        <v>632</v>
      </c>
      <c r="G3807" s="5" t="s">
        <v>1607</v>
      </c>
      <c r="H3807" s="9" t="s">
        <v>1608</v>
      </c>
      <c r="I3807" s="22">
        <v>0</v>
      </c>
      <c r="J3807" s="22">
        <v>0</v>
      </c>
      <c r="K3807" s="12" t="s">
        <v>678</v>
      </c>
      <c r="T3807" s="12" t="s">
        <v>3680</v>
      </c>
    </row>
    <row r="3808" spans="5:20" ht="12.95" customHeight="1" x14ac:dyDescent="0.2">
      <c r="E3808" s="5" t="s">
        <v>632</v>
      </c>
      <c r="G3808" s="5" t="s">
        <v>1610</v>
      </c>
      <c r="H3808" s="9" t="s">
        <v>1611</v>
      </c>
      <c r="I3808" s="22">
        <v>0</v>
      </c>
      <c r="J3808" s="22">
        <v>0</v>
      </c>
      <c r="K3808" s="12" t="s">
        <v>679</v>
      </c>
      <c r="T3808" s="12" t="s">
        <v>3681</v>
      </c>
    </row>
    <row r="3809" spans="5:20" ht="12.95" customHeight="1" x14ac:dyDescent="0.2">
      <c r="E3809" s="5" t="s">
        <v>632</v>
      </c>
      <c r="G3809" s="3" t="s">
        <v>1613</v>
      </c>
      <c r="H3809" s="10" t="s">
        <v>1614</v>
      </c>
      <c r="I3809" s="23">
        <f>SUM(I3806:I3808)</f>
        <v>0</v>
      </c>
      <c r="J3809" s="23">
        <f>SUM(J3806:J3808)</f>
        <v>0</v>
      </c>
      <c r="K3809" s="13" t="s">
        <v>680</v>
      </c>
      <c r="T3809" s="12" t="s">
        <v>3682</v>
      </c>
    </row>
    <row r="3810" spans="5:20" ht="12.95" customHeight="1" x14ac:dyDescent="0.2">
      <c r="E3810" s="5" t="s">
        <v>632</v>
      </c>
      <c r="G3810" s="3" t="s">
        <v>1616</v>
      </c>
      <c r="H3810" s="10" t="s">
        <v>1617</v>
      </c>
      <c r="I3810" s="23">
        <f>+I3804+I3809</f>
        <v>0</v>
      </c>
      <c r="J3810" s="23">
        <f>+J3804+J3809</f>
        <v>0</v>
      </c>
      <c r="K3810" s="13" t="s">
        <v>681</v>
      </c>
      <c r="T3810" s="12" t="s">
        <v>3683</v>
      </c>
    </row>
    <row r="3811" spans="5:20" ht="12.95" customHeight="1" x14ac:dyDescent="0.2">
      <c r="E3811" s="5" t="s">
        <v>632</v>
      </c>
      <c r="G3811" s="7" t="s">
        <v>1619</v>
      </c>
      <c r="H3811" s="8" t="s">
        <v>1620</v>
      </c>
      <c r="I3811" s="21"/>
      <c r="J3811" s="21"/>
      <c r="K3811" s="12" t="s">
        <v>682</v>
      </c>
      <c r="T3811" s="12" t="s">
        <v>3684</v>
      </c>
    </row>
    <row r="3812" spans="5:20" ht="12.95" customHeight="1" x14ac:dyDescent="0.2">
      <c r="E3812" s="5" t="s">
        <v>632</v>
      </c>
      <c r="G3812" s="3" t="s">
        <v>1622</v>
      </c>
      <c r="H3812" s="10" t="s">
        <v>1623</v>
      </c>
      <c r="I3812" s="23">
        <f>+I3785-(I3810*$I$1)</f>
        <v>0</v>
      </c>
      <c r="J3812" s="23">
        <f>+J3785-(J3810*$I$1)</f>
        <v>0</v>
      </c>
      <c r="K3812" s="13" t="s">
        <v>683</v>
      </c>
      <c r="T3812" s="12" t="s">
        <v>3685</v>
      </c>
    </row>
    <row r="3813" spans="5:20" ht="12.95" customHeight="1" x14ac:dyDescent="0.2">
      <c r="E3813" s="5" t="s">
        <v>632</v>
      </c>
      <c r="G3813" s="5" t="s">
        <v>1625</v>
      </c>
      <c r="H3813" s="9" t="s">
        <v>1626</v>
      </c>
      <c r="I3813" s="22">
        <v>0</v>
      </c>
      <c r="J3813" s="22">
        <v>0</v>
      </c>
      <c r="K3813" s="12" t="s">
        <v>684</v>
      </c>
      <c r="T3813" s="12" t="s">
        <v>3686</v>
      </c>
    </row>
    <row r="3814" spans="5:20" ht="12.95" customHeight="1" x14ac:dyDescent="0.2">
      <c r="E3814" s="5" t="s">
        <v>632</v>
      </c>
      <c r="G3814" s="3" t="s">
        <v>1628</v>
      </c>
      <c r="H3814" s="10" t="s">
        <v>1629</v>
      </c>
      <c r="I3814" s="23">
        <f>+I3812-(I3813*$I$1)</f>
        <v>0</v>
      </c>
      <c r="J3814" s="23">
        <f>+J3812-(J3813*$I$1)</f>
        <v>0</v>
      </c>
      <c r="K3814" s="13" t="s">
        <v>685</v>
      </c>
      <c r="T3814" s="12" t="s">
        <v>3687</v>
      </c>
    </row>
    <row r="3815" spans="5:20" ht="12.95" customHeight="1" x14ac:dyDescent="0.2">
      <c r="E3815" s="5" t="s">
        <v>632</v>
      </c>
      <c r="G3815" s="5" t="s">
        <v>1631</v>
      </c>
      <c r="H3815" s="9" t="s">
        <v>1632</v>
      </c>
      <c r="I3815" s="22">
        <v>0</v>
      </c>
      <c r="J3815" s="22">
        <v>0</v>
      </c>
      <c r="K3815" s="12" t="s">
        <v>686</v>
      </c>
      <c r="T3815" s="12" t="s">
        <v>3688</v>
      </c>
    </row>
    <row r="3816" spans="5:20" ht="12.95" customHeight="1" x14ac:dyDescent="0.2">
      <c r="E3816" s="5" t="s">
        <v>632</v>
      </c>
      <c r="G3816" s="5" t="s">
        <v>1634</v>
      </c>
      <c r="H3816" s="9" t="s">
        <v>1635</v>
      </c>
      <c r="I3816" s="22">
        <v>0</v>
      </c>
      <c r="J3816" s="22">
        <v>0</v>
      </c>
      <c r="K3816" s="12" t="s">
        <v>687</v>
      </c>
      <c r="T3816" s="12" t="s">
        <v>3689</v>
      </c>
    </row>
    <row r="3817" spans="5:20" ht="12.95" customHeight="1" x14ac:dyDescent="0.2">
      <c r="E3817" s="5" t="s">
        <v>632</v>
      </c>
      <c r="G3817" s="3" t="s">
        <v>1637</v>
      </c>
      <c r="H3817" s="10" t="s">
        <v>1638</v>
      </c>
      <c r="I3817" s="23">
        <f>SUM(I3814:I3816)</f>
        <v>0</v>
      </c>
      <c r="J3817" s="23">
        <f>SUM(J3814:J3816)</f>
        <v>0</v>
      </c>
      <c r="K3817" s="13" t="s">
        <v>688</v>
      </c>
      <c r="T3817" s="12" t="s">
        <v>3690</v>
      </c>
    </row>
    <row r="3818" spans="5:20" ht="12.95" customHeight="1" x14ac:dyDescent="0.2">
      <c r="E3818" s="5" t="s">
        <v>632</v>
      </c>
      <c r="G3818" s="7" t="s">
        <v>1640</v>
      </c>
      <c r="H3818" s="8" t="s">
        <v>1641</v>
      </c>
      <c r="I3818" s="21"/>
      <c r="J3818" s="21"/>
      <c r="K3818" s="12" t="s">
        <v>689</v>
      </c>
      <c r="T3818" s="12" t="s">
        <v>3691</v>
      </c>
    </row>
    <row r="3819" spans="5:20" ht="12.95" customHeight="1" x14ac:dyDescent="0.2">
      <c r="E3819" s="5" t="s">
        <v>632</v>
      </c>
      <c r="G3819" s="5" t="s">
        <v>1643</v>
      </c>
      <c r="H3819" s="9" t="s">
        <v>1644</v>
      </c>
      <c r="I3819" s="22">
        <v>0</v>
      </c>
      <c r="J3819" s="22">
        <v>0</v>
      </c>
      <c r="K3819" s="12" t="s">
        <v>690</v>
      </c>
      <c r="T3819" s="12" t="s">
        <v>3692</v>
      </c>
    </row>
    <row r="3820" spans="5:20" ht="12.95" customHeight="1" x14ac:dyDescent="0.2">
      <c r="E3820" s="5" t="s">
        <v>632</v>
      </c>
      <c r="G3820" s="5" t="s">
        <v>1646</v>
      </c>
      <c r="H3820" s="9" t="s">
        <v>1647</v>
      </c>
      <c r="I3820" s="22">
        <v>0</v>
      </c>
      <c r="J3820" s="22">
        <v>0</v>
      </c>
      <c r="K3820" s="12" t="s">
        <v>691</v>
      </c>
      <c r="T3820" s="12" t="s">
        <v>3693</v>
      </c>
    </row>
    <row r="3821" spans="5:20" ht="12.95" customHeight="1" x14ac:dyDescent="0.2">
      <c r="E3821" s="5" t="s">
        <v>632</v>
      </c>
      <c r="G3821" s="5" t="s">
        <v>1649</v>
      </c>
      <c r="H3821" s="9" t="s">
        <v>1650</v>
      </c>
      <c r="I3821" s="22">
        <v>0</v>
      </c>
      <c r="J3821" s="22">
        <v>0</v>
      </c>
      <c r="K3821" s="12" t="s">
        <v>692</v>
      </c>
      <c r="T3821" s="12" t="s">
        <v>3694</v>
      </c>
    </row>
    <row r="3822" spans="5:20" ht="12.95" customHeight="1" x14ac:dyDescent="0.2">
      <c r="E3822" s="5" t="s">
        <v>632</v>
      </c>
      <c r="G3822" s="5" t="s">
        <v>1652</v>
      </c>
      <c r="H3822" s="9" t="s">
        <v>1653</v>
      </c>
      <c r="I3822" s="22">
        <v>0</v>
      </c>
      <c r="J3822" s="22">
        <v>0</v>
      </c>
      <c r="K3822" s="12" t="s">
        <v>693</v>
      </c>
      <c r="T3822" s="12" t="s">
        <v>3695</v>
      </c>
    </row>
    <row r="3823" spans="5:20" ht="12.95" customHeight="1" x14ac:dyDescent="0.2">
      <c r="E3823" s="5" t="s">
        <v>632</v>
      </c>
      <c r="G3823" s="5" t="s">
        <v>1655</v>
      </c>
      <c r="H3823" s="9" t="s">
        <v>1656</v>
      </c>
      <c r="I3823" s="22">
        <v>0</v>
      </c>
      <c r="J3823" s="22">
        <v>0</v>
      </c>
      <c r="K3823" s="12" t="s">
        <v>694</v>
      </c>
      <c r="T3823" s="12" t="s">
        <v>3696</v>
      </c>
    </row>
    <row r="3824" spans="5:20" ht="12.95" customHeight="1" x14ac:dyDescent="0.2">
      <c r="E3824" s="5" t="s">
        <v>632</v>
      </c>
      <c r="G3824" s="5" t="s">
        <v>1658</v>
      </c>
      <c r="H3824" s="9" t="s">
        <v>1659</v>
      </c>
      <c r="I3824" s="22">
        <v>0</v>
      </c>
      <c r="J3824" s="22">
        <v>0</v>
      </c>
      <c r="K3824" s="12" t="s">
        <v>695</v>
      </c>
      <c r="T3824" s="12" t="s">
        <v>3697</v>
      </c>
    </row>
    <row r="3825" spans="4:20" ht="12.95" customHeight="1" x14ac:dyDescent="0.2">
      <c r="E3825" s="5" t="s">
        <v>632</v>
      </c>
      <c r="G3825" s="5" t="s">
        <v>1661</v>
      </c>
      <c r="H3825" s="9" t="s">
        <v>1662</v>
      </c>
      <c r="I3825" s="22">
        <v>0</v>
      </c>
      <c r="J3825" s="22">
        <v>0</v>
      </c>
      <c r="K3825" s="12" t="s">
        <v>696</v>
      </c>
      <c r="T3825" s="12" t="s">
        <v>3698</v>
      </c>
    </row>
    <row r="3826" spans="4:20" ht="12.95" customHeight="1" x14ac:dyDescent="0.2">
      <c r="E3826" s="5" t="s">
        <v>632</v>
      </c>
      <c r="G3826" s="5" t="s">
        <v>1664</v>
      </c>
      <c r="H3826" s="9" t="s">
        <v>1665</v>
      </c>
      <c r="I3826" s="22">
        <v>0</v>
      </c>
      <c r="J3826" s="22">
        <v>0</v>
      </c>
      <c r="K3826" s="12" t="s">
        <v>697</v>
      </c>
      <c r="T3826" s="12" t="s">
        <v>3699</v>
      </c>
    </row>
    <row r="3827" spans="4:20" ht="12.95" customHeight="1" x14ac:dyDescent="0.2">
      <c r="E3827" s="5" t="s">
        <v>632</v>
      </c>
      <c r="G3827" s="5" t="s">
        <v>1667</v>
      </c>
      <c r="H3827" s="9" t="s">
        <v>1668</v>
      </c>
      <c r="I3827" s="22">
        <v>0</v>
      </c>
      <c r="J3827" s="22">
        <v>0</v>
      </c>
      <c r="K3827" s="12" t="s">
        <v>698</v>
      </c>
      <c r="T3827" s="12" t="s">
        <v>3700</v>
      </c>
    </row>
    <row r="3828" spans="4:20" ht="12.95" customHeight="1" x14ac:dyDescent="0.2">
      <c r="E3828" s="5" t="s">
        <v>632</v>
      </c>
      <c r="G3828" s="3" t="s">
        <v>1670</v>
      </c>
      <c r="H3828" s="10" t="s">
        <v>1671</v>
      </c>
      <c r="I3828" s="23">
        <f>+I3817+SUM(I3819:I3827)</f>
        <v>0</v>
      </c>
      <c r="J3828" s="23">
        <f>+J3817+SUM(J3819:J3827)</f>
        <v>0</v>
      </c>
      <c r="K3828" s="13" t="s">
        <v>699</v>
      </c>
      <c r="T3828" s="12" t="s">
        <v>3701</v>
      </c>
    </row>
    <row r="3829" spans="4:20" ht="12.95" customHeight="1" x14ac:dyDescent="0.2">
      <c r="D3829" s="5" t="s">
        <v>700</v>
      </c>
      <c r="E3829" s="5" t="s">
        <v>701</v>
      </c>
      <c r="F3829" s="18"/>
      <c r="G3829" s="7" t="s">
        <v>4652</v>
      </c>
      <c r="H3829" s="8" t="s">
        <v>4653</v>
      </c>
      <c r="I3829" s="21"/>
      <c r="J3829" s="21"/>
      <c r="K3829" s="12" t="s">
        <v>702</v>
      </c>
      <c r="T3829" s="12" t="s">
        <v>3635</v>
      </c>
    </row>
    <row r="3830" spans="4:20" ht="12.95" customHeight="1" x14ac:dyDescent="0.2">
      <c r="E3830" s="5" t="s">
        <v>701</v>
      </c>
      <c r="G3830" s="5" t="s">
        <v>4655</v>
      </c>
      <c r="H3830" s="9" t="s">
        <v>4656</v>
      </c>
      <c r="I3830" s="22">
        <v>0</v>
      </c>
      <c r="J3830" s="22">
        <v>0</v>
      </c>
      <c r="K3830" s="12" t="s">
        <v>703</v>
      </c>
      <c r="T3830" s="12" t="s">
        <v>3636</v>
      </c>
    </row>
    <row r="3831" spans="4:20" ht="12.95" customHeight="1" x14ac:dyDescent="0.2">
      <c r="E3831" s="5" t="s">
        <v>701</v>
      </c>
      <c r="G3831" s="5" t="s">
        <v>4658</v>
      </c>
      <c r="H3831" s="9" t="s">
        <v>4659</v>
      </c>
      <c r="I3831" s="22">
        <v>0</v>
      </c>
      <c r="J3831" s="22">
        <v>0</v>
      </c>
      <c r="K3831" s="12" t="s">
        <v>704</v>
      </c>
      <c r="T3831" s="12" t="s">
        <v>3637</v>
      </c>
    </row>
    <row r="3832" spans="4:20" ht="12.95" customHeight="1" x14ac:dyDescent="0.2">
      <c r="E3832" s="5" t="s">
        <v>701</v>
      </c>
      <c r="G3832" s="5" t="s">
        <v>4661</v>
      </c>
      <c r="H3832" s="9" t="s">
        <v>4662</v>
      </c>
      <c r="I3832" s="22">
        <v>0</v>
      </c>
      <c r="J3832" s="22">
        <v>0</v>
      </c>
      <c r="K3832" s="12" t="s">
        <v>705</v>
      </c>
      <c r="T3832" s="12" t="s">
        <v>3638</v>
      </c>
    </row>
    <row r="3833" spans="4:20" ht="12.95" customHeight="1" x14ac:dyDescent="0.2">
      <c r="E3833" s="5" t="s">
        <v>701</v>
      </c>
      <c r="G3833" s="5" t="s">
        <v>4664</v>
      </c>
      <c r="H3833" s="9" t="s">
        <v>4665</v>
      </c>
      <c r="I3833" s="22">
        <v>0</v>
      </c>
      <c r="J3833" s="22">
        <v>0</v>
      </c>
      <c r="K3833" s="12" t="s">
        <v>706</v>
      </c>
      <c r="T3833" s="12" t="s">
        <v>3639</v>
      </c>
    </row>
    <row r="3834" spans="4:20" ht="12.95" customHeight="1" x14ac:dyDescent="0.2">
      <c r="E3834" s="5" t="s">
        <v>701</v>
      </c>
      <c r="G3834" s="5" t="s">
        <v>4667</v>
      </c>
      <c r="H3834" s="9" t="s">
        <v>4668</v>
      </c>
      <c r="I3834" s="22">
        <v>0</v>
      </c>
      <c r="J3834" s="22">
        <v>0</v>
      </c>
      <c r="K3834" s="12" t="s">
        <v>707</v>
      </c>
      <c r="T3834" s="12" t="s">
        <v>3640</v>
      </c>
    </row>
    <row r="3835" spans="4:20" ht="12.95" customHeight="1" x14ac:dyDescent="0.2">
      <c r="E3835" s="5" t="s">
        <v>701</v>
      </c>
      <c r="G3835" s="5" t="s">
        <v>4670</v>
      </c>
      <c r="H3835" s="9" t="s">
        <v>4671</v>
      </c>
      <c r="I3835" s="22">
        <v>0</v>
      </c>
      <c r="J3835" s="22">
        <v>0</v>
      </c>
      <c r="K3835" s="12" t="s">
        <v>708</v>
      </c>
      <c r="T3835" s="12" t="s">
        <v>3641</v>
      </c>
    </row>
    <row r="3836" spans="4:20" ht="12.95" customHeight="1" x14ac:dyDescent="0.2">
      <c r="E3836" s="5" t="s">
        <v>701</v>
      </c>
      <c r="G3836" s="5" t="s">
        <v>4673</v>
      </c>
      <c r="H3836" s="9" t="s">
        <v>4674</v>
      </c>
      <c r="I3836" s="22">
        <v>0</v>
      </c>
      <c r="J3836" s="22">
        <v>0</v>
      </c>
      <c r="K3836" s="12" t="s">
        <v>709</v>
      </c>
      <c r="T3836" s="12" t="s">
        <v>3642</v>
      </c>
    </row>
    <row r="3837" spans="4:20" ht="12.95" customHeight="1" x14ac:dyDescent="0.2">
      <c r="E3837" s="5" t="s">
        <v>701</v>
      </c>
      <c r="G3837" s="5" t="s">
        <v>4676</v>
      </c>
      <c r="H3837" s="9" t="s">
        <v>4677</v>
      </c>
      <c r="I3837" s="22">
        <v>0</v>
      </c>
      <c r="J3837" s="22">
        <v>0</v>
      </c>
      <c r="K3837" s="12" t="s">
        <v>710</v>
      </c>
      <c r="T3837" s="12" t="s">
        <v>3643</v>
      </c>
    </row>
    <row r="3838" spans="4:20" ht="12.95" customHeight="1" x14ac:dyDescent="0.2">
      <c r="E3838" s="5" t="s">
        <v>701</v>
      </c>
      <c r="G3838" s="5" t="s">
        <v>4679</v>
      </c>
      <c r="H3838" s="9" t="s">
        <v>4680</v>
      </c>
      <c r="I3838" s="22">
        <v>0</v>
      </c>
      <c r="J3838" s="22">
        <v>0</v>
      </c>
      <c r="K3838" s="12" t="s">
        <v>711</v>
      </c>
      <c r="T3838" s="12" t="s">
        <v>3644</v>
      </c>
    </row>
    <row r="3839" spans="4:20" ht="12.95" customHeight="1" x14ac:dyDescent="0.2">
      <c r="E3839" s="5" t="s">
        <v>701</v>
      </c>
      <c r="G3839" s="5" t="s">
        <v>4682</v>
      </c>
      <c r="H3839" s="9" t="s">
        <v>4683</v>
      </c>
      <c r="I3839" s="22">
        <v>0</v>
      </c>
      <c r="J3839" s="22">
        <v>0</v>
      </c>
      <c r="K3839" s="12" t="s">
        <v>712</v>
      </c>
      <c r="T3839" s="12" t="s">
        <v>3645</v>
      </c>
    </row>
    <row r="3840" spans="4:20" ht="12.95" customHeight="1" x14ac:dyDescent="0.2">
      <c r="E3840" s="5" t="s">
        <v>701</v>
      </c>
      <c r="G3840" s="5" t="s">
        <v>4685</v>
      </c>
      <c r="H3840" s="9" t="s">
        <v>4686</v>
      </c>
      <c r="I3840" s="22">
        <v>0</v>
      </c>
      <c r="J3840" s="22">
        <v>0</v>
      </c>
      <c r="K3840" s="12" t="s">
        <v>713</v>
      </c>
      <c r="T3840" s="12" t="s">
        <v>3646</v>
      </c>
    </row>
    <row r="3841" spans="5:20" ht="12.95" customHeight="1" x14ac:dyDescent="0.2">
      <c r="E3841" s="5" t="s">
        <v>701</v>
      </c>
      <c r="G3841" s="5" t="s">
        <v>4688</v>
      </c>
      <c r="H3841" s="9" t="s">
        <v>4689</v>
      </c>
      <c r="I3841" s="22">
        <v>0</v>
      </c>
      <c r="J3841" s="22">
        <v>0</v>
      </c>
      <c r="K3841" s="12" t="s">
        <v>714</v>
      </c>
      <c r="T3841" s="12" t="s">
        <v>3647</v>
      </c>
    </row>
    <row r="3842" spans="5:20" ht="12.95" customHeight="1" x14ac:dyDescent="0.2">
      <c r="E3842" s="5" t="s">
        <v>701</v>
      </c>
      <c r="G3842" s="5" t="s">
        <v>4691</v>
      </c>
      <c r="H3842" s="9" t="s">
        <v>4692</v>
      </c>
      <c r="I3842" s="22">
        <v>0</v>
      </c>
      <c r="J3842" s="22">
        <v>0</v>
      </c>
      <c r="K3842" s="12" t="s">
        <v>715</v>
      </c>
      <c r="T3842" s="12" t="s">
        <v>3648</v>
      </c>
    </row>
    <row r="3843" spans="5:20" ht="12.95" customHeight="1" x14ac:dyDescent="0.2">
      <c r="E3843" s="5" t="s">
        <v>701</v>
      </c>
      <c r="G3843" s="5" t="s">
        <v>4694</v>
      </c>
      <c r="H3843" s="9" t="s">
        <v>4695</v>
      </c>
      <c r="I3843" s="22">
        <v>0</v>
      </c>
      <c r="J3843" s="22">
        <v>0</v>
      </c>
      <c r="K3843" s="12" t="s">
        <v>716</v>
      </c>
      <c r="T3843" s="12" t="s">
        <v>3649</v>
      </c>
    </row>
    <row r="3844" spans="5:20" ht="12.95" customHeight="1" x14ac:dyDescent="0.2">
      <c r="E3844" s="5" t="s">
        <v>701</v>
      </c>
      <c r="G3844" s="3" t="s">
        <v>4697</v>
      </c>
      <c r="H3844" s="10" t="s">
        <v>4698</v>
      </c>
      <c r="I3844" s="23">
        <f>SUM(I3830:I3843)</f>
        <v>0</v>
      </c>
      <c r="J3844" s="23">
        <f>SUM(J3830:J3843)</f>
        <v>0</v>
      </c>
      <c r="K3844" s="13" t="s">
        <v>717</v>
      </c>
      <c r="T3844" s="12" t="s">
        <v>3650</v>
      </c>
    </row>
    <row r="3845" spans="5:20" ht="12.95" customHeight="1" x14ac:dyDescent="0.2">
      <c r="E3845" s="5" t="s">
        <v>701</v>
      </c>
      <c r="G3845" s="5" t="s">
        <v>4700</v>
      </c>
      <c r="H3845" s="9" t="s">
        <v>4701</v>
      </c>
      <c r="I3845" s="22">
        <v>0</v>
      </c>
      <c r="J3845" s="22">
        <v>0</v>
      </c>
      <c r="K3845" s="12" t="s">
        <v>718</v>
      </c>
      <c r="T3845" s="12" t="s">
        <v>3651</v>
      </c>
    </row>
    <row r="3846" spans="5:20" ht="12.95" customHeight="1" x14ac:dyDescent="0.2">
      <c r="E3846" s="5" t="s">
        <v>701</v>
      </c>
      <c r="G3846" s="3" t="s">
        <v>4703</v>
      </c>
      <c r="H3846" s="10" t="s">
        <v>4704</v>
      </c>
      <c r="I3846" s="23">
        <f>+I3844-(I3845*$I$1)</f>
        <v>0</v>
      </c>
      <c r="J3846" s="23">
        <f>+J3844-(J3845*$I$1)</f>
        <v>0</v>
      </c>
      <c r="K3846" s="13" t="s">
        <v>719</v>
      </c>
      <c r="T3846" s="12" t="s">
        <v>3652</v>
      </c>
    </row>
    <row r="3847" spans="5:20" ht="12.95" customHeight="1" x14ac:dyDescent="0.2">
      <c r="E3847" s="5" t="s">
        <v>701</v>
      </c>
      <c r="G3847" s="7" t="s">
        <v>4706</v>
      </c>
      <c r="H3847" s="8" t="s">
        <v>4707</v>
      </c>
      <c r="I3847" s="21"/>
      <c r="J3847" s="21"/>
      <c r="K3847" s="12" t="s">
        <v>720</v>
      </c>
      <c r="T3847" s="12" t="s">
        <v>3653</v>
      </c>
    </row>
    <row r="3848" spans="5:20" ht="12.95" customHeight="1" x14ac:dyDescent="0.2">
      <c r="E3848" s="5" t="s">
        <v>701</v>
      </c>
      <c r="G3848" s="5" t="s">
        <v>4709</v>
      </c>
      <c r="H3848" s="9" t="s">
        <v>4710</v>
      </c>
      <c r="I3848" s="22">
        <v>0</v>
      </c>
      <c r="J3848" s="22">
        <v>0</v>
      </c>
      <c r="K3848" s="12" t="s">
        <v>721</v>
      </c>
      <c r="T3848" s="12" t="s">
        <v>3654</v>
      </c>
    </row>
    <row r="3849" spans="5:20" ht="12.95" customHeight="1" x14ac:dyDescent="0.2">
      <c r="E3849" s="5" t="s">
        <v>701</v>
      </c>
      <c r="G3849" s="5" t="s">
        <v>4712</v>
      </c>
      <c r="H3849" s="9" t="s">
        <v>1533</v>
      </c>
      <c r="I3849" s="22">
        <v>0</v>
      </c>
      <c r="J3849" s="22">
        <v>0</v>
      </c>
      <c r="K3849" s="12" t="s">
        <v>722</v>
      </c>
      <c r="T3849" s="12" t="s">
        <v>3655</v>
      </c>
    </row>
    <row r="3850" spans="5:20" ht="12.95" customHeight="1" x14ac:dyDescent="0.2">
      <c r="E3850" s="5" t="s">
        <v>701</v>
      </c>
      <c r="G3850" s="5" t="s">
        <v>1535</v>
      </c>
      <c r="H3850" s="9" t="s">
        <v>1536</v>
      </c>
      <c r="I3850" s="22">
        <v>0</v>
      </c>
      <c r="J3850" s="22">
        <v>0</v>
      </c>
      <c r="K3850" s="12" t="s">
        <v>723</v>
      </c>
      <c r="T3850" s="12" t="s">
        <v>3656</v>
      </c>
    </row>
    <row r="3851" spans="5:20" ht="12.95" customHeight="1" x14ac:dyDescent="0.2">
      <c r="E3851" s="5" t="s">
        <v>701</v>
      </c>
      <c r="G3851" s="3" t="s">
        <v>1538</v>
      </c>
      <c r="H3851" s="10" t="s">
        <v>1539</v>
      </c>
      <c r="I3851" s="23">
        <f>SUM(I3848:I3850)</f>
        <v>0</v>
      </c>
      <c r="J3851" s="23">
        <f>SUM(J3848:J3850)</f>
        <v>0</v>
      </c>
      <c r="K3851" s="13" t="s">
        <v>724</v>
      </c>
      <c r="T3851" s="12" t="s">
        <v>3657</v>
      </c>
    </row>
    <row r="3852" spans="5:20" ht="12.95" customHeight="1" x14ac:dyDescent="0.2">
      <c r="E3852" s="5" t="s">
        <v>701</v>
      </c>
      <c r="G3852" s="3" t="s">
        <v>1541</v>
      </c>
      <c r="H3852" s="10" t="s">
        <v>1542</v>
      </c>
      <c r="I3852" s="23">
        <f>+I3846+I3851</f>
        <v>0</v>
      </c>
      <c r="J3852" s="23">
        <f>+J3846+J3851</f>
        <v>0</v>
      </c>
      <c r="K3852" s="13" t="s">
        <v>725</v>
      </c>
      <c r="T3852" s="12" t="s">
        <v>3658</v>
      </c>
    </row>
    <row r="3853" spans="5:20" ht="12.95" customHeight="1" x14ac:dyDescent="0.2">
      <c r="E3853" s="5" t="s">
        <v>701</v>
      </c>
      <c r="G3853" s="7" t="s">
        <v>1544</v>
      </c>
      <c r="H3853" s="8" t="s">
        <v>1545</v>
      </c>
      <c r="I3853" s="21"/>
      <c r="J3853" s="21"/>
      <c r="K3853" s="12" t="s">
        <v>726</v>
      </c>
      <c r="T3853" s="12" t="s">
        <v>3659</v>
      </c>
    </row>
    <row r="3854" spans="5:20" ht="12.95" customHeight="1" x14ac:dyDescent="0.2">
      <c r="E3854" s="5" t="s">
        <v>701</v>
      </c>
      <c r="G3854" s="5" t="s">
        <v>1547</v>
      </c>
      <c r="H3854" s="9" t="s">
        <v>1548</v>
      </c>
      <c r="I3854" s="22">
        <v>0</v>
      </c>
      <c r="J3854" s="22">
        <v>0</v>
      </c>
      <c r="K3854" s="12" t="s">
        <v>727</v>
      </c>
      <c r="T3854" s="12" t="s">
        <v>3660</v>
      </c>
    </row>
    <row r="3855" spans="5:20" ht="12.95" customHeight="1" x14ac:dyDescent="0.2">
      <c r="E3855" s="5" t="s">
        <v>701</v>
      </c>
      <c r="G3855" s="5" t="s">
        <v>1550</v>
      </c>
      <c r="H3855" s="9" t="s">
        <v>1551</v>
      </c>
      <c r="I3855" s="22">
        <v>0</v>
      </c>
      <c r="J3855" s="22">
        <v>0</v>
      </c>
      <c r="K3855" s="12" t="s">
        <v>728</v>
      </c>
      <c r="T3855" s="12" t="s">
        <v>3661</v>
      </c>
    </row>
    <row r="3856" spans="5:20" ht="12.95" customHeight="1" x14ac:dyDescent="0.2">
      <c r="E3856" s="5" t="s">
        <v>701</v>
      </c>
      <c r="G3856" s="5" t="s">
        <v>1553</v>
      </c>
      <c r="H3856" s="9" t="s">
        <v>1554</v>
      </c>
      <c r="I3856" s="22">
        <v>0</v>
      </c>
      <c r="J3856" s="22">
        <v>0</v>
      </c>
      <c r="K3856" s="12" t="s">
        <v>729</v>
      </c>
      <c r="T3856" s="12" t="s">
        <v>3662</v>
      </c>
    </row>
    <row r="3857" spans="5:20" ht="12.95" customHeight="1" x14ac:dyDescent="0.2">
      <c r="E3857" s="5" t="s">
        <v>701</v>
      </c>
      <c r="G3857" s="5" t="s">
        <v>1556</v>
      </c>
      <c r="H3857" s="9" t="s">
        <v>1557</v>
      </c>
      <c r="I3857" s="22">
        <v>0</v>
      </c>
      <c r="J3857" s="22">
        <v>0</v>
      </c>
      <c r="K3857" s="12" t="s">
        <v>730</v>
      </c>
      <c r="T3857" s="12" t="s">
        <v>3663</v>
      </c>
    </row>
    <row r="3858" spans="5:20" ht="12.95" customHeight="1" x14ac:dyDescent="0.2">
      <c r="E3858" s="5" t="s">
        <v>701</v>
      </c>
      <c r="G3858" s="5" t="s">
        <v>1559</v>
      </c>
      <c r="H3858" s="9" t="s">
        <v>1560</v>
      </c>
      <c r="I3858" s="22">
        <v>0</v>
      </c>
      <c r="J3858" s="22">
        <v>0</v>
      </c>
      <c r="K3858" s="12" t="s">
        <v>731</v>
      </c>
      <c r="T3858" s="12" t="s">
        <v>3664</v>
      </c>
    </row>
    <row r="3859" spans="5:20" ht="12.95" customHeight="1" x14ac:dyDescent="0.2">
      <c r="E3859" s="5" t="s">
        <v>701</v>
      </c>
      <c r="G3859" s="5" t="s">
        <v>1562</v>
      </c>
      <c r="H3859" s="9" t="s">
        <v>1563</v>
      </c>
      <c r="I3859" s="22">
        <v>0</v>
      </c>
      <c r="J3859" s="22">
        <v>0</v>
      </c>
      <c r="K3859" s="12" t="s">
        <v>732</v>
      </c>
      <c r="T3859" s="12" t="s">
        <v>3665</v>
      </c>
    </row>
    <row r="3860" spans="5:20" ht="12.95" customHeight="1" x14ac:dyDescent="0.2">
      <c r="E3860" s="5" t="s">
        <v>701</v>
      </c>
      <c r="G3860" s="5" t="s">
        <v>1565</v>
      </c>
      <c r="H3860" s="9" t="s">
        <v>1566</v>
      </c>
      <c r="I3860" s="22">
        <v>0</v>
      </c>
      <c r="J3860" s="22">
        <v>0</v>
      </c>
      <c r="K3860" s="12" t="s">
        <v>733</v>
      </c>
      <c r="T3860" s="12" t="s">
        <v>3666</v>
      </c>
    </row>
    <row r="3861" spans="5:20" ht="12.95" customHeight="1" x14ac:dyDescent="0.2">
      <c r="E3861" s="5" t="s">
        <v>701</v>
      </c>
      <c r="G3861" s="5" t="s">
        <v>1568</v>
      </c>
      <c r="H3861" s="9" t="s">
        <v>1569</v>
      </c>
      <c r="I3861" s="22">
        <v>0</v>
      </c>
      <c r="J3861" s="22">
        <v>0</v>
      </c>
      <c r="K3861" s="12" t="s">
        <v>734</v>
      </c>
      <c r="T3861" s="12" t="s">
        <v>3667</v>
      </c>
    </row>
    <row r="3862" spans="5:20" ht="12.95" customHeight="1" x14ac:dyDescent="0.2">
      <c r="E3862" s="5" t="s">
        <v>701</v>
      </c>
      <c r="G3862" s="5" t="s">
        <v>1571</v>
      </c>
      <c r="H3862" s="9" t="s">
        <v>1572</v>
      </c>
      <c r="I3862" s="22">
        <v>0</v>
      </c>
      <c r="J3862" s="22">
        <v>0</v>
      </c>
      <c r="K3862" s="12" t="s">
        <v>735</v>
      </c>
      <c r="T3862" s="12" t="s">
        <v>3668</v>
      </c>
    </row>
    <row r="3863" spans="5:20" ht="12.95" customHeight="1" x14ac:dyDescent="0.2">
      <c r="E3863" s="5" t="s">
        <v>701</v>
      </c>
      <c r="G3863" s="5" t="s">
        <v>1574</v>
      </c>
      <c r="H3863" s="9" t="s">
        <v>1575</v>
      </c>
      <c r="I3863" s="22">
        <v>0</v>
      </c>
      <c r="J3863" s="22">
        <v>0</v>
      </c>
      <c r="K3863" s="12" t="s">
        <v>736</v>
      </c>
      <c r="T3863" s="12" t="s">
        <v>3669</v>
      </c>
    </row>
    <row r="3864" spans="5:20" ht="12.95" customHeight="1" x14ac:dyDescent="0.2">
      <c r="E3864" s="5" t="s">
        <v>701</v>
      </c>
      <c r="G3864" s="5" t="s">
        <v>1577</v>
      </c>
      <c r="H3864" s="9" t="s">
        <v>1578</v>
      </c>
      <c r="I3864" s="22">
        <v>0</v>
      </c>
      <c r="J3864" s="22">
        <v>0</v>
      </c>
      <c r="K3864" s="12" t="s">
        <v>737</v>
      </c>
      <c r="T3864" s="12" t="s">
        <v>3670</v>
      </c>
    </row>
    <row r="3865" spans="5:20" ht="12.95" customHeight="1" x14ac:dyDescent="0.2">
      <c r="E3865" s="5" t="s">
        <v>701</v>
      </c>
      <c r="G3865" s="5" t="s">
        <v>1580</v>
      </c>
      <c r="H3865" s="9" t="s">
        <v>1581</v>
      </c>
      <c r="I3865" s="22">
        <v>0</v>
      </c>
      <c r="J3865" s="22">
        <v>0</v>
      </c>
      <c r="K3865" s="12" t="s">
        <v>738</v>
      </c>
      <c r="T3865" s="12" t="s">
        <v>3671</v>
      </c>
    </row>
    <row r="3866" spans="5:20" ht="12.95" customHeight="1" x14ac:dyDescent="0.2">
      <c r="E3866" s="5" t="s">
        <v>701</v>
      </c>
      <c r="G3866" s="5" t="s">
        <v>1583</v>
      </c>
      <c r="H3866" s="9" t="s">
        <v>1584</v>
      </c>
      <c r="I3866" s="22">
        <v>0</v>
      </c>
      <c r="J3866" s="22">
        <v>0</v>
      </c>
      <c r="K3866" s="12" t="s">
        <v>739</v>
      </c>
      <c r="T3866" s="12" t="s">
        <v>3672</v>
      </c>
    </row>
    <row r="3867" spans="5:20" ht="12.95" customHeight="1" x14ac:dyDescent="0.2">
      <c r="E3867" s="5" t="s">
        <v>701</v>
      </c>
      <c r="G3867" s="5" t="s">
        <v>1586</v>
      </c>
      <c r="H3867" s="9" t="s">
        <v>1587</v>
      </c>
      <c r="I3867" s="22">
        <v>0</v>
      </c>
      <c r="J3867" s="22">
        <v>0</v>
      </c>
      <c r="K3867" s="12" t="s">
        <v>740</v>
      </c>
      <c r="T3867" s="12" t="s">
        <v>3673</v>
      </c>
    </row>
    <row r="3868" spans="5:20" ht="12.95" customHeight="1" x14ac:dyDescent="0.2">
      <c r="E3868" s="5" t="s">
        <v>701</v>
      </c>
      <c r="G3868" s="5" t="s">
        <v>1589</v>
      </c>
      <c r="H3868" s="9" t="s">
        <v>1590</v>
      </c>
      <c r="I3868" s="22">
        <v>0</v>
      </c>
      <c r="J3868" s="22">
        <v>0</v>
      </c>
      <c r="K3868" s="12" t="s">
        <v>741</v>
      </c>
      <c r="T3868" s="12" t="s">
        <v>3674</v>
      </c>
    </row>
    <row r="3869" spans="5:20" ht="12.95" customHeight="1" x14ac:dyDescent="0.2">
      <c r="E3869" s="5" t="s">
        <v>701</v>
      </c>
      <c r="G3869" s="5" t="s">
        <v>1592</v>
      </c>
      <c r="H3869" s="9" t="s">
        <v>1593</v>
      </c>
      <c r="I3869" s="22">
        <v>0</v>
      </c>
      <c r="J3869" s="22">
        <v>0</v>
      </c>
      <c r="K3869" s="12" t="s">
        <v>742</v>
      </c>
      <c r="T3869" s="12" t="s">
        <v>3675</v>
      </c>
    </row>
    <row r="3870" spans="5:20" ht="12.95" customHeight="1" x14ac:dyDescent="0.2">
      <c r="E3870" s="5" t="s">
        <v>701</v>
      </c>
      <c r="G3870" s="5" t="s">
        <v>1595</v>
      </c>
      <c r="H3870" s="9" t="s">
        <v>1596</v>
      </c>
      <c r="I3870" s="22">
        <v>0</v>
      </c>
      <c r="J3870" s="22">
        <v>0</v>
      </c>
      <c r="K3870" s="12" t="s">
        <v>743</v>
      </c>
      <c r="T3870" s="12" t="s">
        <v>3676</v>
      </c>
    </row>
    <row r="3871" spans="5:20" ht="12.95" customHeight="1" x14ac:dyDescent="0.2">
      <c r="E3871" s="5" t="s">
        <v>701</v>
      </c>
      <c r="G3871" s="3" t="s">
        <v>1598</v>
      </c>
      <c r="H3871" s="10" t="s">
        <v>1599</v>
      </c>
      <c r="I3871" s="23">
        <f>SUM(I3854:I3870)</f>
        <v>0</v>
      </c>
      <c r="J3871" s="23">
        <f>SUM(J3854:J3870)</f>
        <v>0</v>
      </c>
      <c r="K3871" s="13" t="s">
        <v>744</v>
      </c>
      <c r="T3871" s="12" t="s">
        <v>3677</v>
      </c>
    </row>
    <row r="3872" spans="5:20" ht="12.95" customHeight="1" x14ac:dyDescent="0.2">
      <c r="E3872" s="5" t="s">
        <v>701</v>
      </c>
      <c r="G3872" s="7" t="s">
        <v>1601</v>
      </c>
      <c r="H3872" s="8" t="s">
        <v>1602</v>
      </c>
      <c r="I3872" s="21"/>
      <c r="J3872" s="21"/>
      <c r="K3872" s="12" t="s">
        <v>745</v>
      </c>
      <c r="T3872" s="12" t="s">
        <v>3678</v>
      </c>
    </row>
    <row r="3873" spans="5:20" ht="12.95" customHeight="1" x14ac:dyDescent="0.2">
      <c r="E3873" s="5" t="s">
        <v>701</v>
      </c>
      <c r="G3873" s="5" t="s">
        <v>1604</v>
      </c>
      <c r="H3873" s="9" t="s">
        <v>1605</v>
      </c>
      <c r="I3873" s="22">
        <v>0</v>
      </c>
      <c r="J3873" s="22">
        <v>0</v>
      </c>
      <c r="K3873" s="12" t="s">
        <v>746</v>
      </c>
      <c r="T3873" s="12" t="s">
        <v>3679</v>
      </c>
    </row>
    <row r="3874" spans="5:20" ht="12.95" customHeight="1" x14ac:dyDescent="0.2">
      <c r="E3874" s="5" t="s">
        <v>701</v>
      </c>
      <c r="G3874" s="5" t="s">
        <v>1607</v>
      </c>
      <c r="H3874" s="9" t="s">
        <v>1608</v>
      </c>
      <c r="I3874" s="22">
        <v>0</v>
      </c>
      <c r="J3874" s="22">
        <v>0</v>
      </c>
      <c r="K3874" s="12" t="s">
        <v>747</v>
      </c>
      <c r="T3874" s="12" t="s">
        <v>3680</v>
      </c>
    </row>
    <row r="3875" spans="5:20" ht="12.95" customHeight="1" x14ac:dyDescent="0.2">
      <c r="E3875" s="5" t="s">
        <v>701</v>
      </c>
      <c r="G3875" s="5" t="s">
        <v>1610</v>
      </c>
      <c r="H3875" s="9" t="s">
        <v>1611</v>
      </c>
      <c r="I3875" s="22">
        <v>0</v>
      </c>
      <c r="J3875" s="22">
        <v>0</v>
      </c>
      <c r="K3875" s="12" t="s">
        <v>748</v>
      </c>
      <c r="T3875" s="12" t="s">
        <v>3681</v>
      </c>
    </row>
    <row r="3876" spans="5:20" ht="12.95" customHeight="1" x14ac:dyDescent="0.2">
      <c r="E3876" s="5" t="s">
        <v>701</v>
      </c>
      <c r="G3876" s="3" t="s">
        <v>1613</v>
      </c>
      <c r="H3876" s="10" t="s">
        <v>1614</v>
      </c>
      <c r="I3876" s="23">
        <f>SUM(I3873:I3875)</f>
        <v>0</v>
      </c>
      <c r="J3876" s="23">
        <f>SUM(J3873:J3875)</f>
        <v>0</v>
      </c>
      <c r="K3876" s="13" t="s">
        <v>749</v>
      </c>
      <c r="T3876" s="12" t="s">
        <v>3682</v>
      </c>
    </row>
    <row r="3877" spans="5:20" ht="12.95" customHeight="1" x14ac:dyDescent="0.2">
      <c r="E3877" s="5" t="s">
        <v>701</v>
      </c>
      <c r="G3877" s="3" t="s">
        <v>1616</v>
      </c>
      <c r="H3877" s="10" t="s">
        <v>1617</v>
      </c>
      <c r="I3877" s="23">
        <f>+I3871+I3876</f>
        <v>0</v>
      </c>
      <c r="J3877" s="23">
        <f>+J3871+J3876</f>
        <v>0</v>
      </c>
      <c r="K3877" s="13" t="s">
        <v>750</v>
      </c>
      <c r="T3877" s="12" t="s">
        <v>3683</v>
      </c>
    </row>
    <row r="3878" spans="5:20" ht="12.95" customHeight="1" x14ac:dyDescent="0.2">
      <c r="E3878" s="5" t="s">
        <v>701</v>
      </c>
      <c r="G3878" s="7" t="s">
        <v>1619</v>
      </c>
      <c r="H3878" s="8" t="s">
        <v>1620</v>
      </c>
      <c r="I3878" s="21"/>
      <c r="J3878" s="21"/>
      <c r="K3878" s="12" t="s">
        <v>751</v>
      </c>
      <c r="T3878" s="12" t="s">
        <v>3684</v>
      </c>
    </row>
    <row r="3879" spans="5:20" ht="12.95" customHeight="1" x14ac:dyDescent="0.2">
      <c r="E3879" s="5" t="s">
        <v>701</v>
      </c>
      <c r="G3879" s="3" t="s">
        <v>1622</v>
      </c>
      <c r="H3879" s="10" t="s">
        <v>1623</v>
      </c>
      <c r="I3879" s="23">
        <f>+I3852-(I3877*$I$1)</f>
        <v>0</v>
      </c>
      <c r="J3879" s="23">
        <f>+J3852-(J3877*$I$1)</f>
        <v>0</v>
      </c>
      <c r="K3879" s="13" t="s">
        <v>752</v>
      </c>
      <c r="T3879" s="12" t="s">
        <v>3685</v>
      </c>
    </row>
    <row r="3880" spans="5:20" ht="12.95" customHeight="1" x14ac:dyDescent="0.2">
      <c r="E3880" s="5" t="s">
        <v>701</v>
      </c>
      <c r="G3880" s="5" t="s">
        <v>1625</v>
      </c>
      <c r="H3880" s="9" t="s">
        <v>1626</v>
      </c>
      <c r="I3880" s="22">
        <v>0</v>
      </c>
      <c r="J3880" s="22">
        <v>0</v>
      </c>
      <c r="K3880" s="12" t="s">
        <v>753</v>
      </c>
      <c r="T3880" s="12" t="s">
        <v>3686</v>
      </c>
    </row>
    <row r="3881" spans="5:20" ht="12.95" customHeight="1" x14ac:dyDescent="0.2">
      <c r="E3881" s="5" t="s">
        <v>701</v>
      </c>
      <c r="G3881" s="3" t="s">
        <v>1628</v>
      </c>
      <c r="H3881" s="10" t="s">
        <v>1629</v>
      </c>
      <c r="I3881" s="23">
        <f>+I3879-(I3880*$I$1)</f>
        <v>0</v>
      </c>
      <c r="J3881" s="23">
        <f>+J3879-(J3880*$I$1)</f>
        <v>0</v>
      </c>
      <c r="K3881" s="13" t="s">
        <v>754</v>
      </c>
      <c r="T3881" s="12" t="s">
        <v>3687</v>
      </c>
    </row>
    <row r="3882" spans="5:20" ht="12.95" customHeight="1" x14ac:dyDescent="0.2">
      <c r="E3882" s="5" t="s">
        <v>701</v>
      </c>
      <c r="G3882" s="5" t="s">
        <v>1631</v>
      </c>
      <c r="H3882" s="9" t="s">
        <v>1632</v>
      </c>
      <c r="I3882" s="22">
        <v>0</v>
      </c>
      <c r="J3882" s="22">
        <v>0</v>
      </c>
      <c r="K3882" s="12" t="s">
        <v>755</v>
      </c>
      <c r="T3882" s="12" t="s">
        <v>3688</v>
      </c>
    </row>
    <row r="3883" spans="5:20" ht="12.95" customHeight="1" x14ac:dyDescent="0.2">
      <c r="E3883" s="5" t="s">
        <v>701</v>
      </c>
      <c r="G3883" s="5" t="s">
        <v>1634</v>
      </c>
      <c r="H3883" s="9" t="s">
        <v>1635</v>
      </c>
      <c r="I3883" s="22">
        <v>0</v>
      </c>
      <c r="J3883" s="22">
        <v>0</v>
      </c>
      <c r="K3883" s="12" t="s">
        <v>756</v>
      </c>
      <c r="T3883" s="12" t="s">
        <v>3689</v>
      </c>
    </row>
    <row r="3884" spans="5:20" ht="12.95" customHeight="1" x14ac:dyDescent="0.2">
      <c r="E3884" s="5" t="s">
        <v>701</v>
      </c>
      <c r="G3884" s="3" t="s">
        <v>1637</v>
      </c>
      <c r="H3884" s="10" t="s">
        <v>1638</v>
      </c>
      <c r="I3884" s="23">
        <f>SUM(I3881:I3883)</f>
        <v>0</v>
      </c>
      <c r="J3884" s="23">
        <f>SUM(J3881:J3883)</f>
        <v>0</v>
      </c>
      <c r="K3884" s="13" t="s">
        <v>757</v>
      </c>
      <c r="T3884" s="12" t="s">
        <v>3690</v>
      </c>
    </row>
    <row r="3885" spans="5:20" ht="12.95" customHeight="1" x14ac:dyDescent="0.2">
      <c r="E3885" s="5" t="s">
        <v>701</v>
      </c>
      <c r="G3885" s="7" t="s">
        <v>1640</v>
      </c>
      <c r="H3885" s="8" t="s">
        <v>1641</v>
      </c>
      <c r="I3885" s="21"/>
      <c r="J3885" s="21"/>
      <c r="K3885" s="12" t="s">
        <v>758</v>
      </c>
      <c r="T3885" s="12" t="s">
        <v>3691</v>
      </c>
    </row>
    <row r="3886" spans="5:20" ht="12.95" customHeight="1" x14ac:dyDescent="0.2">
      <c r="E3886" s="5" t="s">
        <v>701</v>
      </c>
      <c r="G3886" s="5" t="s">
        <v>1643</v>
      </c>
      <c r="H3886" s="9" t="s">
        <v>1644</v>
      </c>
      <c r="I3886" s="22">
        <v>0</v>
      </c>
      <c r="J3886" s="22">
        <v>0</v>
      </c>
      <c r="K3886" s="12" t="s">
        <v>759</v>
      </c>
      <c r="T3886" s="12" t="s">
        <v>3692</v>
      </c>
    </row>
    <row r="3887" spans="5:20" ht="12.95" customHeight="1" x14ac:dyDescent="0.2">
      <c r="E3887" s="5" t="s">
        <v>701</v>
      </c>
      <c r="G3887" s="5" t="s">
        <v>1646</v>
      </c>
      <c r="H3887" s="9" t="s">
        <v>1647</v>
      </c>
      <c r="I3887" s="22">
        <v>0</v>
      </c>
      <c r="J3887" s="22">
        <v>0</v>
      </c>
      <c r="K3887" s="12" t="s">
        <v>3948</v>
      </c>
      <c r="T3887" s="12" t="s">
        <v>3693</v>
      </c>
    </row>
    <row r="3888" spans="5:20" ht="12.95" customHeight="1" x14ac:dyDescent="0.2">
      <c r="E3888" s="5" t="s">
        <v>701</v>
      </c>
      <c r="G3888" s="5" t="s">
        <v>1649</v>
      </c>
      <c r="H3888" s="9" t="s">
        <v>1650</v>
      </c>
      <c r="I3888" s="22">
        <v>0</v>
      </c>
      <c r="J3888" s="22">
        <v>0</v>
      </c>
      <c r="K3888" s="12" t="s">
        <v>3949</v>
      </c>
      <c r="T3888" s="12" t="s">
        <v>3694</v>
      </c>
    </row>
    <row r="3889" spans="4:20" ht="12.95" customHeight="1" x14ac:dyDescent="0.2">
      <c r="E3889" s="5" t="s">
        <v>701</v>
      </c>
      <c r="G3889" s="5" t="s">
        <v>1652</v>
      </c>
      <c r="H3889" s="9" t="s">
        <v>1653</v>
      </c>
      <c r="I3889" s="22">
        <v>0</v>
      </c>
      <c r="J3889" s="22">
        <v>0</v>
      </c>
      <c r="K3889" s="12" t="s">
        <v>3950</v>
      </c>
      <c r="T3889" s="12" t="s">
        <v>3695</v>
      </c>
    </row>
    <row r="3890" spans="4:20" ht="12.95" customHeight="1" x14ac:dyDescent="0.2">
      <c r="E3890" s="5" t="s">
        <v>701</v>
      </c>
      <c r="G3890" s="5" t="s">
        <v>1655</v>
      </c>
      <c r="H3890" s="9" t="s">
        <v>1656</v>
      </c>
      <c r="I3890" s="22">
        <v>0</v>
      </c>
      <c r="J3890" s="22">
        <v>0</v>
      </c>
      <c r="K3890" s="12" t="s">
        <v>3951</v>
      </c>
      <c r="T3890" s="12" t="s">
        <v>3696</v>
      </c>
    </row>
    <row r="3891" spans="4:20" ht="12.95" customHeight="1" x14ac:dyDescent="0.2">
      <c r="E3891" s="5" t="s">
        <v>701</v>
      </c>
      <c r="G3891" s="5" t="s">
        <v>1658</v>
      </c>
      <c r="H3891" s="9" t="s">
        <v>1659</v>
      </c>
      <c r="I3891" s="22">
        <v>0</v>
      </c>
      <c r="J3891" s="22">
        <v>0</v>
      </c>
      <c r="K3891" s="12" t="s">
        <v>3952</v>
      </c>
      <c r="T3891" s="12" t="s">
        <v>3697</v>
      </c>
    </row>
    <row r="3892" spans="4:20" ht="12.95" customHeight="1" x14ac:dyDescent="0.2">
      <c r="E3892" s="5" t="s">
        <v>701</v>
      </c>
      <c r="G3892" s="5" t="s">
        <v>1661</v>
      </c>
      <c r="H3892" s="9" t="s">
        <v>1662</v>
      </c>
      <c r="I3892" s="22">
        <v>0</v>
      </c>
      <c r="J3892" s="22">
        <v>0</v>
      </c>
      <c r="K3892" s="12" t="s">
        <v>3953</v>
      </c>
      <c r="T3892" s="12" t="s">
        <v>3698</v>
      </c>
    </row>
    <row r="3893" spans="4:20" ht="12.95" customHeight="1" x14ac:dyDescent="0.2">
      <c r="E3893" s="5" t="s">
        <v>701</v>
      </c>
      <c r="G3893" s="5" t="s">
        <v>1664</v>
      </c>
      <c r="H3893" s="9" t="s">
        <v>1665</v>
      </c>
      <c r="I3893" s="22">
        <v>0</v>
      </c>
      <c r="J3893" s="22">
        <v>0</v>
      </c>
      <c r="K3893" s="12" t="s">
        <v>3954</v>
      </c>
      <c r="T3893" s="12" t="s">
        <v>3699</v>
      </c>
    </row>
    <row r="3894" spans="4:20" ht="12.95" customHeight="1" x14ac:dyDescent="0.2">
      <c r="E3894" s="5" t="s">
        <v>701</v>
      </c>
      <c r="G3894" s="5" t="s">
        <v>1667</v>
      </c>
      <c r="H3894" s="9" t="s">
        <v>1668</v>
      </c>
      <c r="I3894" s="22">
        <v>0</v>
      </c>
      <c r="J3894" s="22">
        <v>0</v>
      </c>
      <c r="K3894" s="12" t="s">
        <v>3955</v>
      </c>
      <c r="T3894" s="12" t="s">
        <v>3700</v>
      </c>
    </row>
    <row r="3895" spans="4:20" ht="12.95" customHeight="1" x14ac:dyDescent="0.2">
      <c r="E3895" s="5" t="s">
        <v>701</v>
      </c>
      <c r="G3895" s="3" t="s">
        <v>1670</v>
      </c>
      <c r="H3895" s="10" t="s">
        <v>1671</v>
      </c>
      <c r="I3895" s="23">
        <f>+I3884+SUM(I3886:I3894)</f>
        <v>0</v>
      </c>
      <c r="J3895" s="23">
        <f>+J3884+SUM(J3886:J3894)</f>
        <v>0</v>
      </c>
      <c r="K3895" s="13" t="s">
        <v>3956</v>
      </c>
      <c r="T3895" s="12" t="s">
        <v>3701</v>
      </c>
    </row>
    <row r="3896" spans="4:20" ht="12.95" customHeight="1" x14ac:dyDescent="0.2">
      <c r="D3896" s="1" t="s">
        <v>3957</v>
      </c>
      <c r="E3896" s="1" t="s">
        <v>3958</v>
      </c>
      <c r="G3896" s="7" t="s">
        <v>4652</v>
      </c>
      <c r="H3896" s="8" t="s">
        <v>4653</v>
      </c>
      <c r="I3896" s="14">
        <f>SUMIF($G$10:$G3895,$G3896,I$10:I3896)</f>
        <v>0</v>
      </c>
      <c r="J3896" s="14">
        <f>SUMIF($G$10:$G3895,$G3896,J$10:J3896)</f>
        <v>0</v>
      </c>
      <c r="K3896" s="15" t="s">
        <v>3959</v>
      </c>
      <c r="T3896" s="12" t="s">
        <v>3702</v>
      </c>
    </row>
    <row r="3897" spans="4:20" ht="12.95" customHeight="1" x14ac:dyDescent="0.2">
      <c r="E3897" s="1" t="s">
        <v>3958</v>
      </c>
      <c r="G3897" s="1" t="s">
        <v>4655</v>
      </c>
      <c r="H3897" s="11" t="s">
        <v>4656</v>
      </c>
      <c r="I3897" s="14">
        <f>SUMIF($G$10:$G3896,$G3897,I$10:I3897)</f>
        <v>0</v>
      </c>
      <c r="J3897" s="14">
        <f>SUMIF($G$10:$G3896,$G3897,J$10:J3897)</f>
        <v>3238164</v>
      </c>
      <c r="K3897" s="15" t="s">
        <v>3960</v>
      </c>
      <c r="T3897" s="12" t="s">
        <v>3703</v>
      </c>
    </row>
    <row r="3898" spans="4:20" ht="12.95" customHeight="1" x14ac:dyDescent="0.2">
      <c r="E3898" s="1" t="s">
        <v>3958</v>
      </c>
      <c r="G3898" s="1" t="s">
        <v>4658</v>
      </c>
      <c r="H3898" s="11" t="s">
        <v>4659</v>
      </c>
      <c r="I3898" s="14">
        <f>SUMIF($G$10:$G3897,$G3898,I$10:I3898)</f>
        <v>0</v>
      </c>
      <c r="J3898" s="14">
        <f>SUMIF($G$10:$G3897,$G3898,J$10:J3898)</f>
        <v>0</v>
      </c>
      <c r="K3898" s="15" t="s">
        <v>3961</v>
      </c>
      <c r="T3898" s="12" t="s">
        <v>3704</v>
      </c>
    </row>
    <row r="3899" spans="4:20" ht="12.95" customHeight="1" x14ac:dyDescent="0.2">
      <c r="E3899" s="1" t="s">
        <v>3958</v>
      </c>
      <c r="G3899" s="1" t="s">
        <v>4661</v>
      </c>
      <c r="H3899" s="11" t="s">
        <v>4662</v>
      </c>
      <c r="I3899" s="14">
        <f>SUMIF($G$10:$G3898,$G3899,I$10:I3899)</f>
        <v>0</v>
      </c>
      <c r="J3899" s="14">
        <f>SUMIF($G$10:$G3898,$G3899,J$10:J3899)</f>
        <v>4657801</v>
      </c>
      <c r="K3899" s="15" t="s">
        <v>3962</v>
      </c>
      <c r="T3899" s="12" t="s">
        <v>3705</v>
      </c>
    </row>
    <row r="3900" spans="4:20" ht="12.95" customHeight="1" x14ac:dyDescent="0.2">
      <c r="E3900" s="1" t="s">
        <v>3958</v>
      </c>
      <c r="G3900" s="1" t="s">
        <v>4664</v>
      </c>
      <c r="H3900" s="11" t="s">
        <v>4665</v>
      </c>
      <c r="I3900" s="14">
        <f>SUMIF($G$10:$G3899,$G3900,I$10:I3900)</f>
        <v>0</v>
      </c>
      <c r="J3900" s="14">
        <f>SUMIF($G$10:$G3899,$G3900,J$10:J3900)</f>
        <v>21401</v>
      </c>
      <c r="K3900" s="15" t="s">
        <v>3963</v>
      </c>
      <c r="T3900" s="12" t="s">
        <v>3706</v>
      </c>
    </row>
    <row r="3901" spans="4:20" ht="12.95" customHeight="1" x14ac:dyDescent="0.2">
      <c r="E3901" s="1" t="s">
        <v>3958</v>
      </c>
      <c r="G3901" s="1" t="s">
        <v>4667</v>
      </c>
      <c r="H3901" s="11" t="s">
        <v>4668</v>
      </c>
      <c r="I3901" s="14">
        <f>SUMIF($G$10:$G3900,$G3901,I$10:I3901)</f>
        <v>0</v>
      </c>
      <c r="J3901" s="14">
        <f>SUMIF($G$10:$G3900,$G3901,J$10:J3901)</f>
        <v>347485</v>
      </c>
      <c r="K3901" s="15" t="s">
        <v>3964</v>
      </c>
      <c r="T3901" s="12" t="s">
        <v>3707</v>
      </c>
    </row>
    <row r="3902" spans="4:20" ht="12.95" customHeight="1" x14ac:dyDescent="0.2">
      <c r="E3902" s="1" t="s">
        <v>3958</v>
      </c>
      <c r="G3902" s="1" t="s">
        <v>4670</v>
      </c>
      <c r="H3902" s="11" t="s">
        <v>4671</v>
      </c>
      <c r="I3902" s="14">
        <f>SUMIF($G$10:$G3901,$G3902,I$10:I3902)</f>
        <v>0</v>
      </c>
      <c r="J3902" s="14">
        <f>SUMIF($G$10:$G3901,$G3902,J$10:J3902)</f>
        <v>1489666</v>
      </c>
      <c r="K3902" s="15" t="s">
        <v>3965</v>
      </c>
      <c r="T3902" s="12" t="s">
        <v>3708</v>
      </c>
    </row>
    <row r="3903" spans="4:20" ht="12.95" customHeight="1" x14ac:dyDescent="0.2">
      <c r="E3903" s="1" t="s">
        <v>3958</v>
      </c>
      <c r="G3903" s="1" t="s">
        <v>4673</v>
      </c>
      <c r="H3903" s="11" t="s">
        <v>4674</v>
      </c>
      <c r="I3903" s="14">
        <f>SUMIF($G$10:$G3902,$G3903,I$10:I3903)</f>
        <v>0</v>
      </c>
      <c r="J3903" s="14">
        <f>SUMIF($G$10:$G3902,$G3903,J$10:J3903)</f>
        <v>0</v>
      </c>
      <c r="K3903" s="15" t="s">
        <v>3966</v>
      </c>
      <c r="T3903" s="12" t="s">
        <v>3709</v>
      </c>
    </row>
    <row r="3904" spans="4:20" ht="12.95" customHeight="1" x14ac:dyDescent="0.2">
      <c r="E3904" s="1" t="s">
        <v>3958</v>
      </c>
      <c r="G3904" s="1" t="s">
        <v>4676</v>
      </c>
      <c r="H3904" s="11" t="s">
        <v>4677</v>
      </c>
      <c r="I3904" s="14">
        <f>SUMIF($G$10:$G3903,$G3904,I$10:I3904)</f>
        <v>0</v>
      </c>
      <c r="J3904" s="14">
        <f>SUMIF($G$10:$G3903,$G3904,J$10:J3904)</f>
        <v>9254</v>
      </c>
      <c r="K3904" s="15" t="s">
        <v>3967</v>
      </c>
      <c r="T3904" s="12" t="s">
        <v>3710</v>
      </c>
    </row>
    <row r="3905" spans="5:20" ht="12.95" customHeight="1" x14ac:dyDescent="0.2">
      <c r="E3905" s="1" t="s">
        <v>3958</v>
      </c>
      <c r="G3905" s="1" t="s">
        <v>4679</v>
      </c>
      <c r="H3905" s="11" t="s">
        <v>4680</v>
      </c>
      <c r="I3905" s="14">
        <f>SUMIF($G$10:$G3904,$G3905,I$10:I3905)</f>
        <v>0</v>
      </c>
      <c r="J3905" s="14">
        <f>SUMIF($G$10:$G3904,$G3905,J$10:J3905)</f>
        <v>4193</v>
      </c>
      <c r="K3905" s="15" t="s">
        <v>3968</v>
      </c>
      <c r="T3905" s="12" t="s">
        <v>3711</v>
      </c>
    </row>
    <row r="3906" spans="5:20" ht="12.95" customHeight="1" x14ac:dyDescent="0.2">
      <c r="E3906" s="1" t="s">
        <v>3958</v>
      </c>
      <c r="G3906" s="1" t="s">
        <v>4682</v>
      </c>
      <c r="H3906" s="11" t="s">
        <v>4683</v>
      </c>
      <c r="I3906" s="14">
        <f>SUMIF($G$10:$G3905,$G3906,I$10:I3906)</f>
        <v>0</v>
      </c>
      <c r="J3906" s="14">
        <f>SUMIF($G$10:$G3905,$G3906,J$10:J3906)</f>
        <v>0</v>
      </c>
      <c r="K3906" s="15" t="s">
        <v>3969</v>
      </c>
      <c r="T3906" s="12" t="s">
        <v>3712</v>
      </c>
    </row>
    <row r="3907" spans="5:20" ht="12.95" customHeight="1" x14ac:dyDescent="0.2">
      <c r="E3907" s="1" t="s">
        <v>3958</v>
      </c>
      <c r="G3907" s="1" t="s">
        <v>4685</v>
      </c>
      <c r="H3907" s="11" t="s">
        <v>4686</v>
      </c>
      <c r="I3907" s="14">
        <f>SUMIF($G$10:$G3906,$G3907,I$10:I3907)</f>
        <v>0</v>
      </c>
      <c r="J3907" s="14">
        <f>SUMIF($G$10:$G3906,$G3907,J$10:J3907)</f>
        <v>0</v>
      </c>
      <c r="K3907" s="15" t="s">
        <v>3970</v>
      </c>
      <c r="T3907" s="12" t="s">
        <v>3713</v>
      </c>
    </row>
    <row r="3908" spans="5:20" ht="12.95" customHeight="1" x14ac:dyDescent="0.2">
      <c r="E3908" s="1" t="s">
        <v>3958</v>
      </c>
      <c r="G3908" s="1" t="s">
        <v>4688</v>
      </c>
      <c r="H3908" s="11" t="s">
        <v>4689</v>
      </c>
      <c r="I3908" s="14">
        <f>SUMIF($G$10:$G3907,$G3908,I$10:I3908)</f>
        <v>0</v>
      </c>
      <c r="J3908" s="14">
        <f>SUMIF($G$10:$G3907,$G3908,J$10:J3908)</f>
        <v>0</v>
      </c>
      <c r="K3908" s="15" t="s">
        <v>3971</v>
      </c>
      <c r="T3908" s="12" t="s">
        <v>3714</v>
      </c>
    </row>
    <row r="3909" spans="5:20" ht="12.95" customHeight="1" x14ac:dyDescent="0.2">
      <c r="E3909" s="1" t="s">
        <v>3958</v>
      </c>
      <c r="G3909" s="1" t="s">
        <v>4691</v>
      </c>
      <c r="H3909" s="11" t="s">
        <v>4692</v>
      </c>
      <c r="I3909" s="14">
        <f>SUMIF($G$10:$G3908,$G3909,I$10:I3909)</f>
        <v>0</v>
      </c>
      <c r="J3909" s="14">
        <f>SUMIF($G$10:$G3908,$G3909,J$10:J3909)</f>
        <v>246236</v>
      </c>
      <c r="K3909" s="15" t="s">
        <v>3972</v>
      </c>
      <c r="T3909" s="12" t="s">
        <v>3715</v>
      </c>
    </row>
    <row r="3910" spans="5:20" ht="12.95" customHeight="1" x14ac:dyDescent="0.2">
      <c r="E3910" s="1" t="s">
        <v>3958</v>
      </c>
      <c r="G3910" s="1" t="s">
        <v>4694</v>
      </c>
      <c r="H3910" s="11" t="s">
        <v>4695</v>
      </c>
      <c r="I3910" s="14">
        <f>SUMIF($G$10:$G3909,$G3910,I$10:I3910)</f>
        <v>0</v>
      </c>
      <c r="J3910" s="14">
        <f>SUMIF($G$10:$G3909,$G3910,J$10:J3910)</f>
        <v>0</v>
      </c>
      <c r="K3910" s="15" t="s">
        <v>3973</v>
      </c>
      <c r="T3910" s="12" t="s">
        <v>3716</v>
      </c>
    </row>
    <row r="3911" spans="5:20" ht="12.95" customHeight="1" x14ac:dyDescent="0.2">
      <c r="E3911" s="1" t="s">
        <v>3958</v>
      </c>
      <c r="G3911" s="3" t="s">
        <v>4697</v>
      </c>
      <c r="H3911" s="10" t="s">
        <v>4698</v>
      </c>
      <c r="I3911" s="14">
        <f>SUMIF($G$10:$G3910,$G3911,I$10:I3911)</f>
        <v>0</v>
      </c>
      <c r="J3911" s="14">
        <f>SUMIF($G$10:$G3910,$G3911,J$10:J3911)</f>
        <v>10014200</v>
      </c>
      <c r="K3911" s="13" t="s">
        <v>3974</v>
      </c>
      <c r="T3911" s="12" t="s">
        <v>3717</v>
      </c>
    </row>
    <row r="3912" spans="5:20" ht="12.95" customHeight="1" x14ac:dyDescent="0.2">
      <c r="E3912" s="1" t="s">
        <v>3958</v>
      </c>
      <c r="G3912" s="1" t="s">
        <v>4700</v>
      </c>
      <c r="H3912" s="11" t="s">
        <v>4701</v>
      </c>
      <c r="I3912" s="14">
        <f>SUMIF($G$10:$G3911,$G3912,I$10:I3912)</f>
        <v>0</v>
      </c>
      <c r="J3912" s="14">
        <f>SUMIF($G$10:$G3911,$G3912,J$10:J3912)</f>
        <v>0</v>
      </c>
      <c r="K3912" s="15" t="s">
        <v>3975</v>
      </c>
      <c r="T3912" s="12" t="s">
        <v>3718</v>
      </c>
    </row>
    <row r="3913" spans="5:20" ht="12.95" customHeight="1" x14ac:dyDescent="0.2">
      <c r="E3913" s="1" t="s">
        <v>3958</v>
      </c>
      <c r="G3913" s="3" t="s">
        <v>4703</v>
      </c>
      <c r="H3913" s="10" t="s">
        <v>4704</v>
      </c>
      <c r="I3913" s="14">
        <f>SUMIF($G$10:$G3912,$G3913,I$10:I3913)</f>
        <v>0</v>
      </c>
      <c r="J3913" s="14">
        <f>SUMIF($G$10:$G3912,$G3913,J$10:J3913)</f>
        <v>10014200</v>
      </c>
      <c r="K3913" s="13" t="s">
        <v>3976</v>
      </c>
      <c r="T3913" s="12" t="s">
        <v>3719</v>
      </c>
    </row>
    <row r="3914" spans="5:20" ht="12.95" customHeight="1" x14ac:dyDescent="0.2">
      <c r="E3914" s="1" t="s">
        <v>3958</v>
      </c>
      <c r="G3914" s="7" t="s">
        <v>4706</v>
      </c>
      <c r="H3914" s="8" t="s">
        <v>4707</v>
      </c>
      <c r="I3914" s="14">
        <f>SUMIF($G$10:$G3913,$G3914,I$10:I3914)</f>
        <v>0</v>
      </c>
      <c r="J3914" s="14">
        <f>SUMIF($G$10:$G3913,$G3914,J$10:J3914)</f>
        <v>0</v>
      </c>
      <c r="K3914" s="15" t="s">
        <v>3977</v>
      </c>
      <c r="T3914" s="12" t="s">
        <v>3720</v>
      </c>
    </row>
    <row r="3915" spans="5:20" ht="12.95" customHeight="1" x14ac:dyDescent="0.2">
      <c r="E3915" s="1" t="s">
        <v>3958</v>
      </c>
      <c r="G3915" s="1" t="s">
        <v>4709</v>
      </c>
      <c r="H3915" s="11" t="s">
        <v>4710</v>
      </c>
      <c r="I3915" s="14">
        <f>SUMIF($G$10:$G3914,$G3915,I$10:I3915)</f>
        <v>0</v>
      </c>
      <c r="J3915" s="14">
        <f>SUMIF($G$10:$G3914,$G3915,J$10:J3915)</f>
        <v>0</v>
      </c>
      <c r="K3915" s="15" t="s">
        <v>3978</v>
      </c>
      <c r="T3915" s="12" t="s">
        <v>3721</v>
      </c>
    </row>
    <row r="3916" spans="5:20" ht="12.95" customHeight="1" x14ac:dyDescent="0.2">
      <c r="E3916" s="1" t="s">
        <v>3958</v>
      </c>
      <c r="G3916" s="1" t="s">
        <v>4712</v>
      </c>
      <c r="H3916" s="11" t="s">
        <v>1533</v>
      </c>
      <c r="I3916" s="14">
        <f>SUMIF($G$10:$G3915,$G3916,I$10:I3916)</f>
        <v>0</v>
      </c>
      <c r="J3916" s="14">
        <f>SUMIF($G$10:$G3915,$G3916,J$10:J3916)</f>
        <v>0</v>
      </c>
      <c r="K3916" s="15" t="s">
        <v>3979</v>
      </c>
      <c r="T3916" s="12" t="s">
        <v>3722</v>
      </c>
    </row>
    <row r="3917" spans="5:20" ht="12.95" customHeight="1" x14ac:dyDescent="0.2">
      <c r="E3917" s="1" t="s">
        <v>3958</v>
      </c>
      <c r="G3917" s="1" t="s">
        <v>1535</v>
      </c>
      <c r="H3917" s="11" t="s">
        <v>1536</v>
      </c>
      <c r="I3917" s="14">
        <f>SUMIF($G$10:$G3916,$G3917,I$10:I3917)</f>
        <v>0</v>
      </c>
      <c r="J3917" s="14">
        <f>SUMIF($G$10:$G3916,$G3917,J$10:J3917)</f>
        <v>0</v>
      </c>
      <c r="K3917" s="15" t="s">
        <v>3980</v>
      </c>
      <c r="T3917" s="12" t="s">
        <v>3723</v>
      </c>
    </row>
    <row r="3918" spans="5:20" ht="12.95" customHeight="1" x14ac:dyDescent="0.2">
      <c r="E3918" s="1" t="s">
        <v>3958</v>
      </c>
      <c r="G3918" s="3" t="s">
        <v>1538</v>
      </c>
      <c r="H3918" s="10" t="s">
        <v>1539</v>
      </c>
      <c r="I3918" s="14">
        <f>SUMIF($G$10:$G3917,$G3918,I$10:I3918)</f>
        <v>0</v>
      </c>
      <c r="J3918" s="14">
        <f>SUMIF($G$10:$G3917,$G3918,J$10:J3918)</f>
        <v>0</v>
      </c>
      <c r="K3918" s="13" t="s">
        <v>3981</v>
      </c>
      <c r="T3918" s="12" t="s">
        <v>3724</v>
      </c>
    </row>
    <row r="3919" spans="5:20" ht="12.95" customHeight="1" x14ac:dyDescent="0.2">
      <c r="E3919" s="1" t="s">
        <v>3958</v>
      </c>
      <c r="G3919" s="3" t="s">
        <v>1541</v>
      </c>
      <c r="H3919" s="10" t="s">
        <v>1542</v>
      </c>
      <c r="I3919" s="14">
        <f>SUMIF($G$10:$G3918,$G3919,I$10:I3919)</f>
        <v>0</v>
      </c>
      <c r="J3919" s="14">
        <f>SUMIF($G$10:$G3918,$G3919,J$10:J3919)</f>
        <v>10014200</v>
      </c>
      <c r="K3919" s="13" t="s">
        <v>3982</v>
      </c>
      <c r="T3919" s="12" t="s">
        <v>3725</v>
      </c>
    </row>
    <row r="3920" spans="5:20" ht="12.95" customHeight="1" x14ac:dyDescent="0.2">
      <c r="E3920" s="1" t="s">
        <v>3958</v>
      </c>
      <c r="G3920" s="7" t="s">
        <v>1544</v>
      </c>
      <c r="H3920" s="8" t="s">
        <v>1545</v>
      </c>
      <c r="I3920" s="14">
        <f>SUMIF($G$10:$G3919,$G3920,I$10:I3920)</f>
        <v>0</v>
      </c>
      <c r="J3920" s="14">
        <f>SUMIF($G$10:$G3919,$G3920,J$10:J3920)</f>
        <v>0</v>
      </c>
      <c r="K3920" s="15" t="s">
        <v>3983</v>
      </c>
      <c r="T3920" s="12" t="s">
        <v>3726</v>
      </c>
    </row>
    <row r="3921" spans="5:20" ht="12.95" customHeight="1" x14ac:dyDescent="0.2">
      <c r="E3921" s="1" t="s">
        <v>3958</v>
      </c>
      <c r="G3921" s="1" t="s">
        <v>1547</v>
      </c>
      <c r="H3921" s="11" t="s">
        <v>1548</v>
      </c>
      <c r="I3921" s="14">
        <f>SUMIF($G$10:$G3920,$G3921,I$10:I3921)</f>
        <v>0</v>
      </c>
      <c r="J3921" s="14">
        <f>SUMIF($G$10:$G3920,$G3921,J$10:J3921)</f>
        <v>5364221</v>
      </c>
      <c r="K3921" s="15" t="s">
        <v>3984</v>
      </c>
      <c r="T3921" s="12" t="s">
        <v>3727</v>
      </c>
    </row>
    <row r="3922" spans="5:20" ht="12.95" customHeight="1" x14ac:dyDescent="0.2">
      <c r="E3922" s="1" t="s">
        <v>3958</v>
      </c>
      <c r="G3922" s="1" t="s">
        <v>1550</v>
      </c>
      <c r="H3922" s="11" t="s">
        <v>1551</v>
      </c>
      <c r="I3922" s="14">
        <f>SUMIF($G$10:$G3921,$G3922,I$10:I3922)</f>
        <v>0</v>
      </c>
      <c r="J3922" s="14">
        <f>SUMIF($G$10:$G3921,$G3922,J$10:J3922)</f>
        <v>3870507</v>
      </c>
      <c r="K3922" s="15" t="s">
        <v>3985</v>
      </c>
      <c r="T3922" s="12" t="s">
        <v>3728</v>
      </c>
    </row>
    <row r="3923" spans="5:20" ht="12.95" customHeight="1" x14ac:dyDescent="0.2">
      <c r="E3923" s="1" t="s">
        <v>3958</v>
      </c>
      <c r="G3923" s="1" t="s">
        <v>1553</v>
      </c>
      <c r="H3923" s="11" t="s">
        <v>1554</v>
      </c>
      <c r="I3923" s="14">
        <f>SUMIF($G$10:$G3922,$G3923,I$10:I3923)</f>
        <v>0</v>
      </c>
      <c r="J3923" s="14">
        <f>SUMIF($G$10:$G3922,$G3923,J$10:J3923)</f>
        <v>0</v>
      </c>
      <c r="K3923" s="15" t="s">
        <v>3986</v>
      </c>
      <c r="T3923" s="12" t="s">
        <v>3729</v>
      </c>
    </row>
    <row r="3924" spans="5:20" ht="12.95" customHeight="1" x14ac:dyDescent="0.2">
      <c r="E3924" s="1" t="s">
        <v>3958</v>
      </c>
      <c r="G3924" s="1" t="s">
        <v>1556</v>
      </c>
      <c r="H3924" s="11" t="s">
        <v>1557</v>
      </c>
      <c r="I3924" s="14">
        <f>SUMIF($G$10:$G3923,$G3924,I$10:I3924)</f>
        <v>0</v>
      </c>
      <c r="J3924" s="14">
        <f>SUMIF($G$10:$G3923,$G3924,J$10:J3924)</f>
        <v>0</v>
      </c>
      <c r="K3924" s="15" t="s">
        <v>3987</v>
      </c>
      <c r="T3924" s="12" t="s">
        <v>3730</v>
      </c>
    </row>
    <row r="3925" spans="5:20" ht="12.95" customHeight="1" x14ac:dyDescent="0.2">
      <c r="E3925" s="1" t="s">
        <v>3958</v>
      </c>
      <c r="G3925" s="1" t="s">
        <v>1559</v>
      </c>
      <c r="H3925" s="11" t="s">
        <v>1560</v>
      </c>
      <c r="I3925" s="14">
        <f>SUMIF($G$10:$G3924,$G3925,I$10:I3925)</f>
        <v>0</v>
      </c>
      <c r="J3925" s="14">
        <f>SUMIF($G$10:$G3924,$G3925,J$10:J3925)</f>
        <v>1462285</v>
      </c>
      <c r="K3925" s="15" t="s">
        <v>3988</v>
      </c>
      <c r="T3925" s="12" t="s">
        <v>3731</v>
      </c>
    </row>
    <row r="3926" spans="5:20" ht="12.95" customHeight="1" x14ac:dyDescent="0.2">
      <c r="E3926" s="1" t="s">
        <v>3958</v>
      </c>
      <c r="G3926" s="1" t="s">
        <v>1562</v>
      </c>
      <c r="H3926" s="11" t="s">
        <v>1563</v>
      </c>
      <c r="I3926" s="14">
        <f>SUMIF($G$10:$G3925,$G3926,I$10:I3926)</f>
        <v>0</v>
      </c>
      <c r="J3926" s="14">
        <f>SUMIF($G$10:$G3925,$G3926,J$10:J3926)</f>
        <v>0</v>
      </c>
      <c r="K3926" s="15" t="s">
        <v>3989</v>
      </c>
      <c r="T3926" s="12" t="s">
        <v>3732</v>
      </c>
    </row>
    <row r="3927" spans="5:20" ht="12.95" customHeight="1" x14ac:dyDescent="0.2">
      <c r="E3927" s="1" t="s">
        <v>3958</v>
      </c>
      <c r="G3927" s="1" t="s">
        <v>1565</v>
      </c>
      <c r="H3927" s="11" t="s">
        <v>1566</v>
      </c>
      <c r="I3927" s="14">
        <f>SUMIF($G$10:$G3926,$G3927,I$10:I3927)</f>
        <v>0</v>
      </c>
      <c r="J3927" s="14">
        <f>SUMIF($G$10:$G3926,$G3927,J$10:J3927)</f>
        <v>0</v>
      </c>
      <c r="K3927" s="15" t="s">
        <v>3990</v>
      </c>
      <c r="T3927" s="12" t="s">
        <v>3733</v>
      </c>
    </row>
    <row r="3928" spans="5:20" ht="12.95" customHeight="1" x14ac:dyDescent="0.2">
      <c r="E3928" s="1" t="s">
        <v>3958</v>
      </c>
      <c r="G3928" s="1" t="s">
        <v>1568</v>
      </c>
      <c r="H3928" s="11" t="s">
        <v>1569</v>
      </c>
      <c r="I3928" s="14">
        <f>SUMIF($G$10:$G3927,$G3928,I$10:I3928)</f>
        <v>0</v>
      </c>
      <c r="J3928" s="14">
        <f>SUMIF($G$10:$G3927,$G3928,J$10:J3928)</f>
        <v>0</v>
      </c>
      <c r="K3928" s="15" t="s">
        <v>3991</v>
      </c>
      <c r="T3928" s="12" t="s">
        <v>3734</v>
      </c>
    </row>
    <row r="3929" spans="5:20" ht="12.95" customHeight="1" x14ac:dyDescent="0.2">
      <c r="E3929" s="1" t="s">
        <v>3958</v>
      </c>
      <c r="G3929" s="1" t="s">
        <v>1571</v>
      </c>
      <c r="H3929" s="11" t="s">
        <v>1572</v>
      </c>
      <c r="I3929" s="14">
        <f>SUMIF($G$10:$G3928,$G3929,I$10:I3929)</f>
        <v>0</v>
      </c>
      <c r="J3929" s="14">
        <f>SUMIF($G$10:$G3928,$G3929,J$10:J3929)</f>
        <v>0</v>
      </c>
      <c r="K3929" s="15" t="s">
        <v>3992</v>
      </c>
      <c r="T3929" s="12" t="s">
        <v>3735</v>
      </c>
    </row>
    <row r="3930" spans="5:20" ht="12.95" customHeight="1" x14ac:dyDescent="0.2">
      <c r="E3930" s="1" t="s">
        <v>3958</v>
      </c>
      <c r="G3930" s="1" t="s">
        <v>1574</v>
      </c>
      <c r="H3930" s="11" t="s">
        <v>1575</v>
      </c>
      <c r="I3930" s="14">
        <f>SUMIF($G$10:$G3929,$G3930,I$10:I3930)</f>
        <v>0</v>
      </c>
      <c r="J3930" s="14">
        <f>SUMIF($G$10:$G3929,$G3930,J$10:J3930)</f>
        <v>0</v>
      </c>
      <c r="K3930" s="15" t="s">
        <v>3993</v>
      </c>
      <c r="T3930" s="12" t="s">
        <v>3736</v>
      </c>
    </row>
    <row r="3931" spans="5:20" ht="12.95" customHeight="1" x14ac:dyDescent="0.2">
      <c r="E3931" s="1" t="s">
        <v>3958</v>
      </c>
      <c r="G3931" s="1" t="s">
        <v>1577</v>
      </c>
      <c r="H3931" s="11" t="s">
        <v>1578</v>
      </c>
      <c r="I3931" s="14">
        <f>SUMIF($G$10:$G3930,$G3931,I$10:I3931)</f>
        <v>0</v>
      </c>
      <c r="J3931" s="14">
        <f>SUMIF($G$10:$G3930,$G3931,J$10:J3931)</f>
        <v>7028036</v>
      </c>
      <c r="K3931" s="15" t="s">
        <v>3994</v>
      </c>
      <c r="T3931" s="12" t="s">
        <v>3737</v>
      </c>
    </row>
    <row r="3932" spans="5:20" ht="12.95" customHeight="1" x14ac:dyDescent="0.2">
      <c r="E3932" s="1" t="s">
        <v>3958</v>
      </c>
      <c r="G3932" s="1" t="s">
        <v>1580</v>
      </c>
      <c r="H3932" s="11" t="s">
        <v>1581</v>
      </c>
      <c r="I3932" s="14">
        <f>SUMIF($G$10:$G3931,$G3932,I$10:I3932)</f>
        <v>0</v>
      </c>
      <c r="J3932" s="14">
        <f>SUMIF($G$10:$G3931,$G3932,J$10:J3932)</f>
        <v>73102</v>
      </c>
      <c r="K3932" s="15" t="s">
        <v>3995</v>
      </c>
      <c r="T3932" s="12" t="s">
        <v>3738</v>
      </c>
    </row>
    <row r="3933" spans="5:20" ht="12.95" customHeight="1" x14ac:dyDescent="0.2">
      <c r="E3933" s="1" t="s">
        <v>3958</v>
      </c>
      <c r="G3933" s="1" t="s">
        <v>1583</v>
      </c>
      <c r="H3933" s="11" t="s">
        <v>1584</v>
      </c>
      <c r="I3933" s="14">
        <f>SUMIF($G$10:$G3932,$G3933,I$10:I3933)</f>
        <v>0</v>
      </c>
      <c r="J3933" s="14">
        <f>SUMIF($G$10:$G3932,$G3933,J$10:J3933)</f>
        <v>904348</v>
      </c>
      <c r="K3933" s="15" t="s">
        <v>3996</v>
      </c>
      <c r="T3933" s="12" t="s">
        <v>3739</v>
      </c>
    </row>
    <row r="3934" spans="5:20" ht="12.95" customHeight="1" x14ac:dyDescent="0.2">
      <c r="E3934" s="1" t="s">
        <v>3958</v>
      </c>
      <c r="G3934" s="1" t="s">
        <v>1586</v>
      </c>
      <c r="H3934" s="11" t="s">
        <v>1587</v>
      </c>
      <c r="I3934" s="14">
        <f>SUMIF($G$10:$G3933,$G3934,I$10:I3934)</f>
        <v>0</v>
      </c>
      <c r="J3934" s="14">
        <f>SUMIF($G$10:$G3933,$G3934,J$10:J3934)</f>
        <v>1769958</v>
      </c>
      <c r="K3934" s="15" t="s">
        <v>3997</v>
      </c>
      <c r="T3934" s="12" t="s">
        <v>3740</v>
      </c>
    </row>
    <row r="3935" spans="5:20" ht="12.95" customHeight="1" x14ac:dyDescent="0.2">
      <c r="E3935" s="1" t="s">
        <v>3958</v>
      </c>
      <c r="G3935" s="1" t="s">
        <v>1589</v>
      </c>
      <c r="H3935" s="11" t="s">
        <v>1590</v>
      </c>
      <c r="I3935" s="14">
        <f>SUMIF($G$10:$G3934,$G3935,I$10:I3935)</f>
        <v>0</v>
      </c>
      <c r="J3935" s="14">
        <f>SUMIF($G$10:$G3934,$G3935,J$10:J3935)</f>
        <v>3227133</v>
      </c>
      <c r="K3935" s="15" t="s">
        <v>3998</v>
      </c>
      <c r="T3935" s="12" t="s">
        <v>3741</v>
      </c>
    </row>
    <row r="3936" spans="5:20" ht="12.95" customHeight="1" x14ac:dyDescent="0.2">
      <c r="E3936" s="1" t="s">
        <v>3958</v>
      </c>
      <c r="G3936" s="1" t="s">
        <v>1592</v>
      </c>
      <c r="H3936" s="11" t="s">
        <v>1593</v>
      </c>
      <c r="I3936" s="14">
        <f>SUMIF($G$10:$G3935,$G3936,I$10:I3936)</f>
        <v>0</v>
      </c>
      <c r="J3936" s="14">
        <f>SUMIF($G$10:$G3935,$G3936,J$10:J3936)</f>
        <v>0</v>
      </c>
      <c r="K3936" s="15" t="s">
        <v>3999</v>
      </c>
      <c r="T3936" s="12" t="s">
        <v>3742</v>
      </c>
    </row>
    <row r="3937" spans="5:20" ht="12.95" customHeight="1" x14ac:dyDescent="0.2">
      <c r="E3937" s="1" t="s">
        <v>3958</v>
      </c>
      <c r="G3937" s="1" t="s">
        <v>1595</v>
      </c>
      <c r="H3937" s="11" t="s">
        <v>1596</v>
      </c>
      <c r="I3937" s="14">
        <f>SUMIF($G$10:$G3936,$G3937,I$10:I3937)</f>
        <v>0</v>
      </c>
      <c r="J3937" s="14">
        <f>SUMIF($G$10:$G3936,$G3937,J$10:J3937)</f>
        <v>0</v>
      </c>
      <c r="K3937" s="15" t="s">
        <v>4000</v>
      </c>
      <c r="T3937" s="12" t="s">
        <v>3743</v>
      </c>
    </row>
    <row r="3938" spans="5:20" ht="12.95" customHeight="1" x14ac:dyDescent="0.2">
      <c r="E3938" s="1" t="s">
        <v>3958</v>
      </c>
      <c r="G3938" s="3" t="s">
        <v>1598</v>
      </c>
      <c r="H3938" s="10" t="s">
        <v>1599</v>
      </c>
      <c r="I3938" s="14">
        <f>SUMIF($G$10:$G3937,$G3938,I$10:I3938)</f>
        <v>0</v>
      </c>
      <c r="J3938" s="14">
        <f>SUMIF($G$10:$G3937,$G3938,J$10:J3938)</f>
        <v>23699590</v>
      </c>
      <c r="K3938" s="13" t="s">
        <v>4001</v>
      </c>
      <c r="T3938" s="12" t="s">
        <v>3744</v>
      </c>
    </row>
    <row r="3939" spans="5:20" ht="12.95" customHeight="1" x14ac:dyDescent="0.2">
      <c r="E3939" s="1" t="s">
        <v>3958</v>
      </c>
      <c r="G3939" s="7" t="s">
        <v>1601</v>
      </c>
      <c r="H3939" s="8" t="s">
        <v>1602</v>
      </c>
      <c r="I3939" s="14">
        <f>SUMIF($G$10:$G3938,$G3939,I$10:I3939)</f>
        <v>0</v>
      </c>
      <c r="J3939" s="14">
        <f>SUMIF($G$10:$G3938,$G3939,J$10:J3939)</f>
        <v>0</v>
      </c>
      <c r="K3939" s="15" t="s">
        <v>4002</v>
      </c>
      <c r="T3939" s="12" t="s">
        <v>3745</v>
      </c>
    </row>
    <row r="3940" spans="5:20" ht="12.95" customHeight="1" x14ac:dyDescent="0.2">
      <c r="E3940" s="1" t="s">
        <v>3958</v>
      </c>
      <c r="G3940" s="1" t="s">
        <v>1604</v>
      </c>
      <c r="H3940" s="11" t="s">
        <v>1605</v>
      </c>
      <c r="I3940" s="14">
        <f>SUMIF($G$10:$G3939,$G3940,I$10:I3940)</f>
        <v>0</v>
      </c>
      <c r="J3940" s="14">
        <f>SUMIF($G$10:$G3939,$G3940,J$10:J3940)</f>
        <v>0</v>
      </c>
      <c r="K3940" s="15" t="s">
        <v>4003</v>
      </c>
      <c r="T3940" s="12" t="s">
        <v>3746</v>
      </c>
    </row>
    <row r="3941" spans="5:20" ht="12.95" customHeight="1" x14ac:dyDescent="0.2">
      <c r="E3941" s="1" t="s">
        <v>3958</v>
      </c>
      <c r="G3941" s="1" t="s">
        <v>1607</v>
      </c>
      <c r="H3941" s="11" t="s">
        <v>1608</v>
      </c>
      <c r="I3941" s="14">
        <f>SUMIF($G$10:$G3940,$G3941,I$10:I3941)</f>
        <v>0</v>
      </c>
      <c r="J3941" s="14">
        <f>SUMIF($G$10:$G3940,$G3941,J$10:J3941)</f>
        <v>0</v>
      </c>
      <c r="K3941" s="15" t="s">
        <v>4004</v>
      </c>
      <c r="T3941" s="12" t="s">
        <v>3747</v>
      </c>
    </row>
    <row r="3942" spans="5:20" ht="12.95" customHeight="1" x14ac:dyDescent="0.2">
      <c r="E3942" s="1" t="s">
        <v>3958</v>
      </c>
      <c r="G3942" s="1" t="s">
        <v>1610</v>
      </c>
      <c r="H3942" s="11" t="s">
        <v>1611</v>
      </c>
      <c r="I3942" s="14">
        <f>SUMIF($G$10:$G3941,$G3942,I$10:I3942)</f>
        <v>0</v>
      </c>
      <c r="J3942" s="14">
        <f>SUMIF($G$10:$G3941,$G3942,J$10:J3942)</f>
        <v>0</v>
      </c>
      <c r="K3942" s="15" t="s">
        <v>4005</v>
      </c>
      <c r="T3942" s="12" t="s">
        <v>3748</v>
      </c>
    </row>
    <row r="3943" spans="5:20" ht="12.95" customHeight="1" x14ac:dyDescent="0.2">
      <c r="E3943" s="1" t="s">
        <v>3958</v>
      </c>
      <c r="G3943" s="3" t="s">
        <v>1613</v>
      </c>
      <c r="H3943" s="10" t="s">
        <v>1614</v>
      </c>
      <c r="I3943" s="14">
        <f>SUMIF($G$10:$G3942,$G3943,I$10:I3943)</f>
        <v>0</v>
      </c>
      <c r="J3943" s="14">
        <f>SUMIF($G$10:$G3942,$G3943,J$10:J3943)</f>
        <v>0</v>
      </c>
      <c r="K3943" s="13" t="s">
        <v>4006</v>
      </c>
      <c r="T3943" s="12" t="s">
        <v>3749</v>
      </c>
    </row>
    <row r="3944" spans="5:20" ht="12.95" customHeight="1" x14ac:dyDescent="0.2">
      <c r="E3944" s="1" t="s">
        <v>3958</v>
      </c>
      <c r="G3944" s="3" t="s">
        <v>1616</v>
      </c>
      <c r="H3944" s="10" t="s">
        <v>1617</v>
      </c>
      <c r="I3944" s="14">
        <f>SUMIF($G$10:$G3943,$G3944,I$10:I3944)</f>
        <v>0</v>
      </c>
      <c r="J3944" s="14">
        <f>SUMIF($G$10:$G3943,$G3944,J$10:J3944)</f>
        <v>23699590</v>
      </c>
      <c r="K3944" s="13" t="s">
        <v>4007</v>
      </c>
      <c r="T3944" s="12" t="s">
        <v>3750</v>
      </c>
    </row>
    <row r="3945" spans="5:20" ht="12.95" customHeight="1" x14ac:dyDescent="0.2">
      <c r="E3945" s="1" t="s">
        <v>3958</v>
      </c>
      <c r="G3945" s="7" t="s">
        <v>1619</v>
      </c>
      <c r="H3945" s="8" t="s">
        <v>1620</v>
      </c>
      <c r="I3945" s="14">
        <f>SUMIF($G$10:$G3944,$G3945,I$10:I3945)</f>
        <v>0</v>
      </c>
      <c r="J3945" s="14">
        <f>SUMIF($G$10:$G3944,$G3945,J$10:J3945)</f>
        <v>0</v>
      </c>
      <c r="K3945" s="15" t="s">
        <v>4008</v>
      </c>
      <c r="T3945" s="12" t="s">
        <v>3751</v>
      </c>
    </row>
    <row r="3946" spans="5:20" ht="12.95" customHeight="1" x14ac:dyDescent="0.2">
      <c r="E3946" s="1" t="s">
        <v>3958</v>
      </c>
      <c r="G3946" s="3" t="s">
        <v>1622</v>
      </c>
      <c r="H3946" s="10" t="s">
        <v>1623</v>
      </c>
      <c r="I3946" s="14">
        <f>SUMIF($G$10:$G3945,$G3946,I$10:I3946)</f>
        <v>0</v>
      </c>
      <c r="J3946" s="14">
        <f>SUMIF($G$10:$G3945,$G3946,J$10:J3946)</f>
        <v>-13685390</v>
      </c>
      <c r="K3946" s="13" t="s">
        <v>4009</v>
      </c>
      <c r="T3946" s="12" t="s">
        <v>3752</v>
      </c>
    </row>
    <row r="3947" spans="5:20" ht="12.95" customHeight="1" x14ac:dyDescent="0.2">
      <c r="E3947" s="1" t="s">
        <v>3958</v>
      </c>
      <c r="G3947" s="1" t="s">
        <v>1625</v>
      </c>
      <c r="H3947" s="11" t="s">
        <v>1626</v>
      </c>
      <c r="I3947" s="14">
        <f>SUMIF($G$10:$G3946,$G3947,I$10:I3947)</f>
        <v>0</v>
      </c>
      <c r="J3947" s="14">
        <f>SUMIF($G$10:$G3946,$G3947,J$10:J3947)</f>
        <v>0</v>
      </c>
      <c r="K3947" s="15" t="s">
        <v>4010</v>
      </c>
      <c r="T3947" s="12" t="s">
        <v>3753</v>
      </c>
    </row>
    <row r="3948" spans="5:20" ht="12.95" customHeight="1" x14ac:dyDescent="0.2">
      <c r="E3948" s="1" t="s">
        <v>3958</v>
      </c>
      <c r="G3948" s="3" t="s">
        <v>1628</v>
      </c>
      <c r="H3948" s="10" t="s">
        <v>1629</v>
      </c>
      <c r="I3948" s="14">
        <f>SUMIF($G$10:$G3947,$G3948,I$10:I3948)</f>
        <v>0</v>
      </c>
      <c r="J3948" s="14">
        <f>SUMIF($G$10:$G3947,$G3948,J$10:J3948)</f>
        <v>-13685390</v>
      </c>
      <c r="K3948" s="13" t="s">
        <v>4011</v>
      </c>
      <c r="T3948" s="12" t="s">
        <v>3754</v>
      </c>
    </row>
    <row r="3949" spans="5:20" ht="12.95" customHeight="1" x14ac:dyDescent="0.2">
      <c r="E3949" s="1" t="s">
        <v>3958</v>
      </c>
      <c r="G3949" s="1" t="s">
        <v>1631</v>
      </c>
      <c r="H3949" s="11" t="s">
        <v>1632</v>
      </c>
      <c r="I3949" s="14">
        <f>SUMIF($G$10:$G3948,$G3949,I$10:I3949)</f>
        <v>0</v>
      </c>
      <c r="J3949" s="14">
        <f>SUMIF($G$10:$G3948,$G3949,J$10:J3949)</f>
        <v>0</v>
      </c>
      <c r="K3949" s="15" t="s">
        <v>4012</v>
      </c>
      <c r="T3949" s="12" t="s">
        <v>3755</v>
      </c>
    </row>
    <row r="3950" spans="5:20" ht="12.95" customHeight="1" x14ac:dyDescent="0.2">
      <c r="E3950" s="1" t="s">
        <v>3958</v>
      </c>
      <c r="G3950" s="1" t="s">
        <v>1634</v>
      </c>
      <c r="H3950" s="11" t="s">
        <v>1635</v>
      </c>
      <c r="I3950" s="14">
        <f>SUMIF($G$10:$G3949,$G3950,I$10:I3950)</f>
        <v>0</v>
      </c>
      <c r="J3950" s="14">
        <f>SUMIF($G$10:$G3949,$G3950,J$10:J3950)</f>
        <v>0</v>
      </c>
      <c r="K3950" s="15" t="s">
        <v>4013</v>
      </c>
      <c r="T3950" s="12" t="s">
        <v>3756</v>
      </c>
    </row>
    <row r="3951" spans="5:20" ht="12.95" customHeight="1" x14ac:dyDescent="0.2">
      <c r="E3951" s="1" t="s">
        <v>3958</v>
      </c>
      <c r="G3951" s="3" t="s">
        <v>1637</v>
      </c>
      <c r="H3951" s="10" t="s">
        <v>1638</v>
      </c>
      <c r="I3951" s="14">
        <f>SUMIF($G$10:$G3950,$G3951,I$10:I3951)</f>
        <v>0</v>
      </c>
      <c r="J3951" s="14">
        <f>SUMIF($G$10:$G3950,$G3951,J$10:J3951)</f>
        <v>-13685390</v>
      </c>
      <c r="K3951" s="13" t="s">
        <v>4014</v>
      </c>
      <c r="T3951" s="12" t="s">
        <v>3757</v>
      </c>
    </row>
    <row r="3952" spans="5:20" ht="12.95" customHeight="1" x14ac:dyDescent="0.2">
      <c r="E3952" s="1" t="s">
        <v>3958</v>
      </c>
      <c r="G3952" s="7" t="s">
        <v>1640</v>
      </c>
      <c r="H3952" s="8" t="s">
        <v>1641</v>
      </c>
      <c r="I3952" s="14">
        <f>SUMIF($G$10:$G3951,$G3952,I$10:I3952)</f>
        <v>0</v>
      </c>
      <c r="J3952" s="14">
        <f>SUMIF($G$10:$G3951,$G3952,J$10:J3952)</f>
        <v>0</v>
      </c>
      <c r="K3952" s="15" t="s">
        <v>4015</v>
      </c>
      <c r="T3952" s="12" t="s">
        <v>3758</v>
      </c>
    </row>
    <row r="3953" spans="5:20" ht="12.95" customHeight="1" x14ac:dyDescent="0.2">
      <c r="E3953" s="1" t="s">
        <v>3958</v>
      </c>
      <c r="G3953" s="1" t="s">
        <v>1643</v>
      </c>
      <c r="H3953" s="11" t="s">
        <v>1644</v>
      </c>
      <c r="I3953" s="14">
        <f>SUMIF($G$10:$G3952,$G3953,I$10:I3953)</f>
        <v>0</v>
      </c>
      <c r="J3953" s="14">
        <f>SUMIF($G$10:$G3952,$G3953,J$10:J3953)</f>
        <v>0</v>
      </c>
      <c r="K3953" s="15" t="s">
        <v>4016</v>
      </c>
      <c r="T3953" s="12" t="s">
        <v>3759</v>
      </c>
    </row>
    <row r="3954" spans="5:20" ht="12.95" customHeight="1" x14ac:dyDescent="0.2">
      <c r="E3954" s="1" t="s">
        <v>3958</v>
      </c>
      <c r="G3954" s="1" t="s">
        <v>1646</v>
      </c>
      <c r="H3954" s="11" t="s">
        <v>1647</v>
      </c>
      <c r="I3954" s="14">
        <f>SUMIF($G$10:$G3953,$G3954,I$10:I3954)</f>
        <v>0</v>
      </c>
      <c r="J3954" s="14">
        <f>SUMIF($G$10:$G3953,$G3954,J$10:J3954)</f>
        <v>0</v>
      </c>
      <c r="K3954" s="15" t="s">
        <v>4017</v>
      </c>
      <c r="T3954" s="12" t="s">
        <v>3760</v>
      </c>
    </row>
    <row r="3955" spans="5:20" ht="12.95" customHeight="1" x14ac:dyDescent="0.2">
      <c r="E3955" s="1" t="s">
        <v>3958</v>
      </c>
      <c r="G3955" s="1" t="s">
        <v>1649</v>
      </c>
      <c r="H3955" s="11" t="s">
        <v>1650</v>
      </c>
      <c r="I3955" s="14">
        <f>SUMIF($G$10:$G3954,$G3955,I$10:I3955)</f>
        <v>0</v>
      </c>
      <c r="J3955" s="14">
        <f>SUMIF($G$10:$G3954,$G3955,J$10:J3955)</f>
        <v>0</v>
      </c>
      <c r="K3955" s="15" t="s">
        <v>4018</v>
      </c>
      <c r="T3955" s="12" t="s">
        <v>3761</v>
      </c>
    </row>
    <row r="3956" spans="5:20" ht="12.95" customHeight="1" x14ac:dyDescent="0.2">
      <c r="E3956" s="1" t="s">
        <v>3958</v>
      </c>
      <c r="G3956" s="1" t="s">
        <v>1652</v>
      </c>
      <c r="H3956" s="11" t="s">
        <v>1653</v>
      </c>
      <c r="I3956" s="14">
        <f>SUMIF($G$10:$G3955,$G3956,I$10:I3956)</f>
        <v>0</v>
      </c>
      <c r="J3956" s="14">
        <f>SUMIF($G$10:$G3955,$G3956,J$10:J3956)</f>
        <v>0</v>
      </c>
      <c r="K3956" s="15" t="s">
        <v>4019</v>
      </c>
      <c r="T3956" s="12" t="s">
        <v>3762</v>
      </c>
    </row>
    <row r="3957" spans="5:20" ht="12.95" customHeight="1" x14ac:dyDescent="0.2">
      <c r="E3957" s="1" t="s">
        <v>3958</v>
      </c>
      <c r="G3957" s="1" t="s">
        <v>1655</v>
      </c>
      <c r="H3957" s="11" t="s">
        <v>1656</v>
      </c>
      <c r="I3957" s="14">
        <f>SUMIF($G$10:$G3956,$G3957,I$10:I3957)</f>
        <v>0</v>
      </c>
      <c r="J3957" s="14">
        <f>SUMIF($G$10:$G3956,$G3957,J$10:J3957)</f>
        <v>0</v>
      </c>
      <c r="K3957" s="15" t="s">
        <v>4020</v>
      </c>
      <c r="T3957" s="12" t="s">
        <v>3763</v>
      </c>
    </row>
    <row r="3958" spans="5:20" ht="12.95" customHeight="1" x14ac:dyDescent="0.2">
      <c r="E3958" s="1" t="s">
        <v>3958</v>
      </c>
      <c r="G3958" s="1" t="s">
        <v>1658</v>
      </c>
      <c r="H3958" s="11" t="s">
        <v>1659</v>
      </c>
      <c r="I3958" s="14">
        <f>SUMIF($G$10:$G3957,$G3958,I$10:I3958)</f>
        <v>0</v>
      </c>
      <c r="J3958" s="14">
        <f>SUMIF($G$10:$G3957,$G3958,J$10:J3958)</f>
        <v>0</v>
      </c>
      <c r="K3958" s="15" t="s">
        <v>4021</v>
      </c>
      <c r="T3958" s="12" t="s">
        <v>3764</v>
      </c>
    </row>
    <row r="3959" spans="5:20" ht="12.95" customHeight="1" x14ac:dyDescent="0.2">
      <c r="E3959" s="1" t="s">
        <v>3958</v>
      </c>
      <c r="G3959" s="1" t="s">
        <v>1661</v>
      </c>
      <c r="H3959" s="11" t="s">
        <v>1662</v>
      </c>
      <c r="I3959" s="14">
        <f>SUMIF($G$10:$G3958,$G3959,I$10:I3959)</f>
        <v>0</v>
      </c>
      <c r="J3959" s="14">
        <f>SUMIF($G$10:$G3958,$G3959,J$10:J3959)</f>
        <v>0</v>
      </c>
      <c r="K3959" s="15" t="s">
        <v>4022</v>
      </c>
      <c r="T3959" s="12" t="s">
        <v>3765</v>
      </c>
    </row>
    <row r="3960" spans="5:20" ht="12.95" customHeight="1" x14ac:dyDescent="0.2">
      <c r="E3960" s="1" t="s">
        <v>3958</v>
      </c>
      <c r="G3960" s="1" t="s">
        <v>1664</v>
      </c>
      <c r="H3960" s="11" t="s">
        <v>1665</v>
      </c>
      <c r="I3960" s="14">
        <f>SUMIF($G$10:$G3959,$G3960,I$10:I3960)</f>
        <v>0</v>
      </c>
      <c r="J3960" s="14">
        <f>SUMIF($G$10:$G3959,$G3960,J$10:J3960)</f>
        <v>0</v>
      </c>
      <c r="K3960" s="15" t="s">
        <v>4023</v>
      </c>
      <c r="T3960" s="12" t="s">
        <v>3766</v>
      </c>
    </row>
    <row r="3961" spans="5:20" ht="12.95" customHeight="1" x14ac:dyDescent="0.2">
      <c r="E3961" s="1" t="s">
        <v>3958</v>
      </c>
      <c r="G3961" s="1" t="s">
        <v>1667</v>
      </c>
      <c r="H3961" s="11" t="s">
        <v>1668</v>
      </c>
      <c r="I3961" s="14">
        <f>SUMIF($G$10:$G3960,$G3961,I$10:I3961)</f>
        <v>0</v>
      </c>
      <c r="J3961" s="14">
        <f>SUMIF($G$10:$G3960,$G3961,J$10:J3961)</f>
        <v>0</v>
      </c>
      <c r="K3961" s="15" t="s">
        <v>4024</v>
      </c>
      <c r="T3961" s="12" t="s">
        <v>3767</v>
      </c>
    </row>
    <row r="3962" spans="5:20" ht="12.95" customHeight="1" x14ac:dyDescent="0.2">
      <c r="E3962" s="1" t="s">
        <v>3958</v>
      </c>
      <c r="G3962" s="3" t="s">
        <v>1670</v>
      </c>
      <c r="H3962" s="10" t="s">
        <v>1671</v>
      </c>
      <c r="I3962" s="14">
        <f>SUMIF($G$10:$G3961,$G3962,I$10:I3962)</f>
        <v>0</v>
      </c>
      <c r="J3962" s="14">
        <f>SUMIF($G$10:$G3961,$G3962,J$10:J3962)</f>
        <v>-13685390</v>
      </c>
      <c r="K3962" s="13" t="s">
        <v>4025</v>
      </c>
      <c r="T3962" s="12" t="s">
        <v>3768</v>
      </c>
    </row>
    <row r="3963" spans="5:20" ht="12.95" customHeight="1" x14ac:dyDescent="0.2"/>
    <row r="3964" spans="5:20" ht="12.95" customHeight="1" x14ac:dyDescent="0.2"/>
    <row r="3965" spans="5:20" ht="12.95" customHeight="1" x14ac:dyDescent="0.2"/>
    <row r="3966" spans="5:20" ht="12.95" customHeight="1" x14ac:dyDescent="0.2"/>
    <row r="3967" spans="5:20" ht="12.95" customHeight="1" x14ac:dyDescent="0.2"/>
    <row r="3968" spans="5:20" ht="12.95" customHeight="1" x14ac:dyDescent="0.2"/>
    <row r="3969" ht="12.95" customHeight="1" x14ac:dyDescent="0.2"/>
    <row r="3970" ht="12.95" customHeight="1" x14ac:dyDescent="0.2"/>
  </sheetData>
  <sheetProtection password="F954" sheet="1"/>
  <mergeCells count="8">
    <mergeCell ref="A1:H1"/>
    <mergeCell ref="A5:K5"/>
    <mergeCell ref="A6:K6"/>
    <mergeCell ref="A7:K7"/>
    <mergeCell ref="A8:K8"/>
    <mergeCell ref="A2:K2"/>
    <mergeCell ref="A3:K3"/>
    <mergeCell ref="A4:K4"/>
  </mergeCells>
  <phoneticPr fontId="0" type="noConversion"/>
  <dataValidations count="6">
    <dataValidation type="whole" allowBlank="1" showInputMessage="1" showErrorMessage="1" error="Enter a whole number" sqref="I10:K3962 T10:T3962">
      <formula1>-999999999999</formula1>
      <formula2>999999999999</formula2>
    </dataValidation>
    <dataValidation type="list" allowBlank="1" showInputMessage="1" showErrorMessage="1" sqref="A10">
      <formula1>$R$10:$R$26</formula1>
    </dataValidation>
    <dataValidation type="list" showInputMessage="1" showErrorMessage="1" sqref="B10">
      <formula1>"M01 Jul,M02 Aug,M03 Sep,MO4 Oct,M05 Nov,M06 Dec,M07 Jan,M08 Feb,M09 Mar,M10 Apr,M11 May,M12 Jun"</formula1>
    </dataValidation>
    <dataValidation type="list" allowBlank="1" showInputMessage="1" showErrorMessage="1" sqref="F10 F77 F144 F211 F278 F345 F412 F479 F546 F613 F680 F747 F814 F881 F948 F1015 F1082 F1149 F1216 F1283 F1350 F1417 F1484 F1551 F1618 F1685 F1752 F1819 F1886 F1953 F2020 F2087 F2154 F2221 F2288 F2355 F2422 F2489 F2556 F2623 F2690 F2757 F2824 F2891 F2958 F3025 F3092 F3159 F3226 F3293 F3360 F3427 F3494 F3561 F3628 F3695 F3762 F3829">
      <formula1>"N,Y"</formula1>
    </dataValidation>
    <dataValidation type="list" showInputMessage="1" showErrorMessage="1" prompt="+1 = All Positive  -1 = Inflows + and Outflows -" sqref="I1">
      <formula1>"+1,-1"</formula1>
    </dataValidation>
    <dataValidation type="list" allowBlank="1" showInputMessage="1" showErrorMessage="1" sqref="C10">
      <formula1>$S$10:$S$292</formula1>
    </dataValidation>
  </dataValidations>
  <pageMargins left="0.25" right="0" top="0.5" bottom="0.25" header="0.5" footer="0.5"/>
  <pageSetup paperSize="9" scale="55" pageOrder="overThenDown"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R69"/>
  <sheetViews>
    <sheetView tabSelected="1" topLeftCell="AC19" zoomScale="75" zoomScaleNormal="100" workbookViewId="0">
      <selection activeCell="AR41" sqref="AR41"/>
    </sheetView>
  </sheetViews>
  <sheetFormatPr defaultRowHeight="12.75" x14ac:dyDescent="0.2"/>
  <cols>
    <col min="1" max="1" width="6.7109375" customWidth="1"/>
    <col min="2" max="2" width="70.7109375" customWidth="1"/>
    <col min="3" max="3" width="17.85546875" hidden="1" customWidth="1"/>
    <col min="4" max="4" width="22.140625" hidden="1" customWidth="1"/>
    <col min="5" max="5" width="16.7109375" hidden="1" customWidth="1"/>
    <col min="6" max="6" width="6.7109375" hidden="1" customWidth="1"/>
    <col min="7" max="7" width="26.140625" hidden="1" customWidth="1"/>
    <col min="8" max="8" width="19" hidden="1" customWidth="1"/>
    <col min="9" max="9" width="12" hidden="1" customWidth="1"/>
    <col min="10" max="11" width="8" hidden="1" customWidth="1"/>
    <col min="12" max="12" width="6.7109375" hidden="1" customWidth="1"/>
    <col min="13" max="13" width="23.28515625" hidden="1" customWidth="1"/>
    <col min="14" max="14" width="13.7109375" hidden="1" customWidth="1"/>
    <col min="15" max="15" width="22" hidden="1" customWidth="1"/>
    <col min="16" max="16" width="6.7109375" hidden="1" customWidth="1"/>
    <col min="17" max="17" width="9.28515625" hidden="1" customWidth="1"/>
    <col min="18" max="18" width="8" hidden="1" customWidth="1"/>
    <col min="19" max="19" width="23.7109375" hidden="1" customWidth="1"/>
    <col min="20" max="20" width="18" hidden="1" customWidth="1"/>
    <col min="21" max="21" width="8" hidden="1" customWidth="1"/>
    <col min="22" max="22" width="6.7109375" hidden="1" customWidth="1"/>
    <col min="23" max="23" width="7.140625" hidden="1" customWidth="1"/>
    <col min="24" max="44" width="12.7109375" style="26" customWidth="1"/>
  </cols>
  <sheetData>
    <row r="1" spans="1:44" ht="12.75" customHeight="1" x14ac:dyDescent="0.2">
      <c r="A1" t="str">
        <f>+Sheet1!C10</f>
        <v>MP315</v>
      </c>
      <c r="B1" t="str">
        <f>CONCATENATE(Sheet1!A10," ",Sheet1!J9)</f>
        <v>2016 Actual Month M07 Jan</v>
      </c>
      <c r="C1" s="31" t="s">
        <v>3769</v>
      </c>
      <c r="D1" s="31"/>
      <c r="E1" s="31"/>
      <c r="F1" s="31"/>
      <c r="G1" s="31" t="s">
        <v>3770</v>
      </c>
      <c r="H1" s="31"/>
      <c r="I1" s="31"/>
      <c r="J1" s="31"/>
      <c r="K1" s="31"/>
      <c r="L1" s="31"/>
      <c r="M1" s="31" t="s">
        <v>3771</v>
      </c>
      <c r="N1" s="31"/>
      <c r="O1" s="31"/>
      <c r="P1" s="31"/>
      <c r="Q1" s="31" t="s">
        <v>3772</v>
      </c>
      <c r="R1" s="31"/>
      <c r="S1" s="31"/>
      <c r="T1" s="31"/>
      <c r="U1" s="31"/>
      <c r="V1" s="31"/>
      <c r="W1" s="24" t="s">
        <v>3773</v>
      </c>
      <c r="X1" s="30" t="s">
        <v>3769</v>
      </c>
      <c r="Y1" s="30"/>
      <c r="Z1" s="30"/>
      <c r="AA1" s="30"/>
      <c r="AB1" s="30" t="s">
        <v>3770</v>
      </c>
      <c r="AC1" s="30"/>
      <c r="AD1" s="30"/>
      <c r="AE1" s="30"/>
      <c r="AF1" s="30"/>
      <c r="AG1" s="30"/>
      <c r="AH1" s="30" t="s">
        <v>3771</v>
      </c>
      <c r="AI1" s="30"/>
      <c r="AJ1" s="30"/>
      <c r="AK1" s="30"/>
      <c r="AL1" s="30" t="s">
        <v>3772</v>
      </c>
      <c r="AM1" s="30"/>
      <c r="AN1" s="30"/>
      <c r="AO1" s="30"/>
      <c r="AP1" s="30"/>
      <c r="AQ1" s="30"/>
      <c r="AR1" s="25" t="s">
        <v>3773</v>
      </c>
    </row>
    <row r="2" spans="1:44" ht="38.25" x14ac:dyDescent="0.2">
      <c r="C2" s="5" t="s">
        <v>3774</v>
      </c>
      <c r="D2" s="5" t="s">
        <v>3775</v>
      </c>
      <c r="E2" s="5" t="s">
        <v>3776</v>
      </c>
      <c r="F2" s="5" t="s">
        <v>3789</v>
      </c>
      <c r="G2" s="5" t="s">
        <v>3777</v>
      </c>
      <c r="H2" s="5" t="s">
        <v>3778</v>
      </c>
      <c r="I2" s="5" t="s">
        <v>3779</v>
      </c>
      <c r="J2" s="5" t="s">
        <v>3780</v>
      </c>
      <c r="K2" s="5" t="s">
        <v>3781</v>
      </c>
      <c r="L2" s="5" t="s">
        <v>3789</v>
      </c>
      <c r="M2" s="5" t="s">
        <v>3782</v>
      </c>
      <c r="N2" s="5" t="s">
        <v>3783</v>
      </c>
      <c r="O2" s="5" t="s">
        <v>3784</v>
      </c>
      <c r="P2" s="5" t="s">
        <v>3789</v>
      </c>
      <c r="Q2" s="5" t="s">
        <v>3785</v>
      </c>
      <c r="R2" s="5" t="s">
        <v>3786</v>
      </c>
      <c r="S2" s="5" t="s">
        <v>3787</v>
      </c>
      <c r="T2" s="5" t="s">
        <v>3788</v>
      </c>
      <c r="U2" s="5" t="s">
        <v>1668</v>
      </c>
      <c r="V2" s="5" t="s">
        <v>3789</v>
      </c>
      <c r="W2" s="5"/>
      <c r="X2" s="12" t="s">
        <v>3774</v>
      </c>
      <c r="Y2" s="12" t="s">
        <v>3775</v>
      </c>
      <c r="Z2" s="12" t="s">
        <v>3776</v>
      </c>
      <c r="AA2" s="12" t="s">
        <v>3789</v>
      </c>
      <c r="AB2" s="12" t="s">
        <v>3777</v>
      </c>
      <c r="AC2" s="12" t="s">
        <v>3778</v>
      </c>
      <c r="AD2" s="12" t="s">
        <v>3779</v>
      </c>
      <c r="AE2" s="12" t="s">
        <v>3780</v>
      </c>
      <c r="AF2" s="12" t="s">
        <v>3781</v>
      </c>
      <c r="AG2" s="12" t="s">
        <v>3789</v>
      </c>
      <c r="AH2" s="12" t="s">
        <v>3782</v>
      </c>
      <c r="AI2" s="12" t="s">
        <v>3783</v>
      </c>
      <c r="AJ2" s="12" t="s">
        <v>3784</v>
      </c>
      <c r="AK2" s="12" t="s">
        <v>3789</v>
      </c>
      <c r="AL2" s="12" t="s">
        <v>3785</v>
      </c>
      <c r="AM2" s="12" t="s">
        <v>3786</v>
      </c>
      <c r="AN2" s="12" t="s">
        <v>3787</v>
      </c>
      <c r="AO2" s="12" t="s">
        <v>3788</v>
      </c>
      <c r="AP2" s="12" t="s">
        <v>1668</v>
      </c>
      <c r="AQ2" s="12" t="s">
        <v>3789</v>
      </c>
      <c r="AR2" s="12"/>
    </row>
    <row r="3" spans="1:44" x14ac:dyDescent="0.2">
      <c r="A3" s="6" t="s">
        <v>4652</v>
      </c>
      <c r="B3" s="6" t="s">
        <v>4653</v>
      </c>
    </row>
    <row r="4" spans="1:44" x14ac:dyDescent="0.2">
      <c r="A4" s="4" t="s">
        <v>4655</v>
      </c>
      <c r="B4" s="4" t="s">
        <v>4656</v>
      </c>
      <c r="C4" s="5" t="s">
        <v>4291</v>
      </c>
      <c r="D4" s="4" t="s">
        <v>4358</v>
      </c>
      <c r="E4" s="4" t="s">
        <v>4425</v>
      </c>
      <c r="G4" s="4" t="s">
        <v>4626</v>
      </c>
      <c r="H4" s="4" t="s">
        <v>3167</v>
      </c>
      <c r="I4" s="4" t="s">
        <v>1488</v>
      </c>
      <c r="J4" s="4" t="s">
        <v>1421</v>
      </c>
      <c r="K4" s="4" t="s">
        <v>4559</v>
      </c>
      <c r="M4" s="4" t="s">
        <v>4492</v>
      </c>
      <c r="N4" s="4" t="s">
        <v>3435</v>
      </c>
      <c r="O4" s="4" t="s">
        <v>3234</v>
      </c>
      <c r="Q4" s="4" t="s">
        <v>3569</v>
      </c>
      <c r="R4" s="4" t="s">
        <v>3502</v>
      </c>
      <c r="S4" s="4" t="s">
        <v>3301</v>
      </c>
      <c r="T4" s="4" t="s">
        <v>3368</v>
      </c>
      <c r="U4" s="4" t="s">
        <v>3636</v>
      </c>
      <c r="X4" s="12">
        <f>SUMIF(Sheet1!$T$10:$T$3962,C4,Sheet1!$J$10:$J$3962)</f>
        <v>0</v>
      </c>
      <c r="Y4" s="12">
        <f>SUMIF(Sheet1!$T$10:$T$3962,D4,Sheet1!$J$10:$J$3962)</f>
        <v>3238164</v>
      </c>
      <c r="Z4" s="12">
        <f>SUMIF(Sheet1!$T$10:$T$3962,E4,Sheet1!$J$10:$J$3962)</f>
        <v>0</v>
      </c>
      <c r="AA4" s="26">
        <f>SUM(X4:Z4)</f>
        <v>3238164</v>
      </c>
      <c r="AB4" s="12">
        <f>SUMIF(Sheet1!$T$10:$T$3962,G4,Sheet1!$J$10:$J$3962)</f>
        <v>0</v>
      </c>
      <c r="AC4" s="12">
        <f>SUMIF(Sheet1!$T$10:$T$3962,H4,Sheet1!$J$10:$J$3962)</f>
        <v>0</v>
      </c>
      <c r="AD4" s="12">
        <f>SUMIF(Sheet1!$T$10:$T$3962,I4,Sheet1!$J$10:$J$3962)</f>
        <v>0</v>
      </c>
      <c r="AE4" s="12">
        <f>SUMIF(Sheet1!$T$10:$T$3962,J4,Sheet1!$J$10:$J$3962)</f>
        <v>0</v>
      </c>
      <c r="AF4" s="12">
        <f>SUMIF(Sheet1!$T$10:$T$3962,K4,Sheet1!$J$10:$J$3962)</f>
        <v>0</v>
      </c>
      <c r="AG4" s="26">
        <f>SUM(AB4:AF4)</f>
        <v>0</v>
      </c>
      <c r="AH4" s="12">
        <f>SUMIF(Sheet1!$T$10:$T$3962,M4,Sheet1!$J$10:$J$3962)</f>
        <v>0</v>
      </c>
      <c r="AI4" s="12">
        <f>SUMIF(Sheet1!$T$10:$T$3962,N4,Sheet1!$J$10:$J$3962)</f>
        <v>0</v>
      </c>
      <c r="AJ4" s="12">
        <f>SUMIF(Sheet1!$T$10:$T$3962,O4,Sheet1!$J$10:$J$3962)</f>
        <v>0</v>
      </c>
      <c r="AK4" s="26">
        <f>SUM(AH4:AJ4)</f>
        <v>0</v>
      </c>
      <c r="AL4" s="12">
        <f>SUMIF(Sheet1!$T$10:$T$3962,Q4,Sheet1!$J$10:$J$3962)</f>
        <v>0</v>
      </c>
      <c r="AM4" s="12">
        <f>SUMIF(Sheet1!$T$10:$T$3962,R4,Sheet1!$J$10:$J$3962)</f>
        <v>0</v>
      </c>
      <c r="AN4" s="12">
        <f>SUMIF(Sheet1!$T$10:$T$3962,S4,Sheet1!$J$10:$J$3962)</f>
        <v>0</v>
      </c>
      <c r="AO4" s="12">
        <f>SUMIF(Sheet1!$T$10:$T$3962,T4,Sheet1!$J$10:$J$3962)</f>
        <v>0</v>
      </c>
      <c r="AP4" s="12">
        <f>SUMIF(Sheet1!$T$10:$T$3962,U4,Sheet1!$J$10:$J$3962)</f>
        <v>0</v>
      </c>
      <c r="AQ4" s="26">
        <f>SUM(AL4:AP4)</f>
        <v>0</v>
      </c>
      <c r="AR4" s="26">
        <f>+AQ4+AK4+AG4+AA4</f>
        <v>3238164</v>
      </c>
    </row>
    <row r="5" spans="1:44" x14ac:dyDescent="0.2">
      <c r="A5" s="4" t="s">
        <v>4658</v>
      </c>
      <c r="B5" s="4" t="s">
        <v>4659</v>
      </c>
      <c r="C5" s="5" t="s">
        <v>4292</v>
      </c>
      <c r="D5" s="4" t="s">
        <v>4359</v>
      </c>
      <c r="E5" s="4" t="s">
        <v>4426</v>
      </c>
      <c r="G5" s="4" t="s">
        <v>4627</v>
      </c>
      <c r="H5" s="4" t="s">
        <v>3168</v>
      </c>
      <c r="I5" s="4" t="s">
        <v>1489</v>
      </c>
      <c r="J5" s="4" t="s">
        <v>1422</v>
      </c>
      <c r="K5" s="4" t="s">
        <v>4560</v>
      </c>
      <c r="M5" s="4" t="s">
        <v>4493</v>
      </c>
      <c r="N5" s="4" t="s">
        <v>3436</v>
      </c>
      <c r="O5" s="4" t="s">
        <v>3235</v>
      </c>
      <c r="Q5" s="4" t="s">
        <v>3570</v>
      </c>
      <c r="R5" s="4" t="s">
        <v>3503</v>
      </c>
      <c r="S5" s="4" t="s">
        <v>3302</v>
      </c>
      <c r="T5" s="4" t="s">
        <v>3369</v>
      </c>
      <c r="U5" s="4" t="s">
        <v>3637</v>
      </c>
      <c r="X5" s="12">
        <f>SUMIF(Sheet1!$T$10:$T$3962,C5,Sheet1!$J$10:$J$3962)</f>
        <v>0</v>
      </c>
      <c r="Y5" s="12">
        <f>SUMIF(Sheet1!$T$10:$T$3962,D5,Sheet1!$J$10:$J$3962)</f>
        <v>0</v>
      </c>
      <c r="Z5" s="12">
        <f>SUMIF(Sheet1!$T$10:$T$3962,E5,Sheet1!$J$10:$J$3962)</f>
        <v>0</v>
      </c>
      <c r="AA5" s="26">
        <f t="shared" ref="AA5:AA20" si="0">SUM(X5:Z5)</f>
        <v>0</v>
      </c>
      <c r="AB5" s="12">
        <f>SUMIF(Sheet1!$T$10:$T$3962,G5,Sheet1!$J$10:$J$3962)</f>
        <v>0</v>
      </c>
      <c r="AC5" s="12">
        <f>SUMIF(Sheet1!$T$10:$T$3962,H5,Sheet1!$J$10:$J$3962)</f>
        <v>0</v>
      </c>
      <c r="AD5" s="12">
        <f>SUMIF(Sheet1!$T$10:$T$3962,I5,Sheet1!$J$10:$J$3962)</f>
        <v>0</v>
      </c>
      <c r="AE5" s="12">
        <f>SUMIF(Sheet1!$T$10:$T$3962,J5,Sheet1!$J$10:$J$3962)</f>
        <v>0</v>
      </c>
      <c r="AF5" s="12">
        <f>SUMIF(Sheet1!$T$10:$T$3962,K5,Sheet1!$J$10:$J$3962)</f>
        <v>0</v>
      </c>
      <c r="AG5" s="26">
        <f t="shared" ref="AG5:AG20" si="1">SUM(AB5:AF5)</f>
        <v>0</v>
      </c>
      <c r="AH5" s="12">
        <f>SUMIF(Sheet1!$T$10:$T$3962,M5,Sheet1!$J$10:$J$3962)</f>
        <v>0</v>
      </c>
      <c r="AI5" s="12">
        <f>SUMIF(Sheet1!$T$10:$T$3962,N5,Sheet1!$J$10:$J$3962)</f>
        <v>0</v>
      </c>
      <c r="AJ5" s="12">
        <f>SUMIF(Sheet1!$T$10:$T$3962,O5,Sheet1!$J$10:$J$3962)</f>
        <v>0</v>
      </c>
      <c r="AK5" s="26">
        <f t="shared" ref="AK5:AK20" si="2">SUM(AH5:AJ5)</f>
        <v>0</v>
      </c>
      <c r="AL5" s="12">
        <f>SUMIF(Sheet1!$T$10:$T$3962,Q5,Sheet1!$J$10:$J$3962)</f>
        <v>0</v>
      </c>
      <c r="AM5" s="12">
        <f>SUMIF(Sheet1!$T$10:$T$3962,R5,Sheet1!$J$10:$J$3962)</f>
        <v>0</v>
      </c>
      <c r="AN5" s="12">
        <f>SUMIF(Sheet1!$T$10:$T$3962,S5,Sheet1!$J$10:$J$3962)</f>
        <v>0</v>
      </c>
      <c r="AO5" s="12">
        <f>SUMIF(Sheet1!$T$10:$T$3962,T5,Sheet1!$J$10:$J$3962)</f>
        <v>0</v>
      </c>
      <c r="AP5" s="12">
        <f>SUMIF(Sheet1!$T$10:$T$3962,U5,Sheet1!$J$10:$J$3962)</f>
        <v>0</v>
      </c>
      <c r="AQ5" s="26">
        <f t="shared" ref="AQ5:AQ20" si="3">SUM(AL5:AP5)</f>
        <v>0</v>
      </c>
      <c r="AR5" s="26">
        <f t="shared" ref="AR5:AR20" si="4">+AQ5+AK5+AG5+AA5</f>
        <v>0</v>
      </c>
    </row>
    <row r="6" spans="1:44" x14ac:dyDescent="0.2">
      <c r="A6" s="4" t="s">
        <v>4661</v>
      </c>
      <c r="B6" s="4" t="s">
        <v>4662</v>
      </c>
      <c r="C6" s="5" t="s">
        <v>4293</v>
      </c>
      <c r="D6" s="4" t="s">
        <v>4360</v>
      </c>
      <c r="E6" s="4" t="s">
        <v>4427</v>
      </c>
      <c r="G6" s="4" t="s">
        <v>4628</v>
      </c>
      <c r="H6" s="4" t="s">
        <v>3169</v>
      </c>
      <c r="I6" s="4" t="s">
        <v>1490</v>
      </c>
      <c r="J6" s="4" t="s">
        <v>1423</v>
      </c>
      <c r="K6" s="4" t="s">
        <v>4561</v>
      </c>
      <c r="M6" s="4" t="s">
        <v>4494</v>
      </c>
      <c r="N6" s="4" t="s">
        <v>3437</v>
      </c>
      <c r="O6" s="4" t="s">
        <v>3236</v>
      </c>
      <c r="Q6" s="4" t="s">
        <v>3571</v>
      </c>
      <c r="R6" s="4" t="s">
        <v>3504</v>
      </c>
      <c r="S6" s="4" t="s">
        <v>3303</v>
      </c>
      <c r="T6" s="4" t="s">
        <v>3370</v>
      </c>
      <c r="U6" s="4" t="s">
        <v>3638</v>
      </c>
      <c r="X6" s="12">
        <f>SUMIF(Sheet1!$T$10:$T$3962,C6,Sheet1!$J$10:$J$3962)</f>
        <v>0</v>
      </c>
      <c r="Y6" s="12">
        <f>SUMIF(Sheet1!$T$10:$T$3962,D6,Sheet1!$J$10:$J$3962)</f>
        <v>0</v>
      </c>
      <c r="Z6" s="12">
        <f>SUMIF(Sheet1!$T$10:$T$3962,E6,Sheet1!$J$10:$J$3962)</f>
        <v>0</v>
      </c>
      <c r="AA6" s="26">
        <f t="shared" si="0"/>
        <v>0</v>
      </c>
      <c r="AB6" s="12">
        <f>SUMIF(Sheet1!$T$10:$T$3962,G6,Sheet1!$J$10:$J$3962)</f>
        <v>0</v>
      </c>
      <c r="AC6" s="12">
        <f>SUMIF(Sheet1!$T$10:$T$3962,H6,Sheet1!$J$10:$J$3962)</f>
        <v>0</v>
      </c>
      <c r="AD6" s="12">
        <f>SUMIF(Sheet1!$T$10:$T$3962,I6,Sheet1!$J$10:$J$3962)</f>
        <v>0</v>
      </c>
      <c r="AE6" s="12">
        <f>SUMIF(Sheet1!$T$10:$T$3962,J6,Sheet1!$J$10:$J$3962)</f>
        <v>0</v>
      </c>
      <c r="AF6" s="12">
        <f>SUMIF(Sheet1!$T$10:$T$3962,K6,Sheet1!$J$10:$J$3962)</f>
        <v>0</v>
      </c>
      <c r="AG6" s="26">
        <f t="shared" si="1"/>
        <v>0</v>
      </c>
      <c r="AH6" s="12">
        <f>SUMIF(Sheet1!$T$10:$T$3962,M6,Sheet1!$J$10:$J$3962)</f>
        <v>0</v>
      </c>
      <c r="AI6" s="12">
        <f>SUMIF(Sheet1!$T$10:$T$3962,N6,Sheet1!$J$10:$J$3962)</f>
        <v>0</v>
      </c>
      <c r="AJ6" s="12">
        <f>SUMIF(Sheet1!$T$10:$T$3962,O6,Sheet1!$J$10:$J$3962)</f>
        <v>0</v>
      </c>
      <c r="AK6" s="26">
        <f t="shared" si="2"/>
        <v>0</v>
      </c>
      <c r="AL6" s="12">
        <f>SUMIF(Sheet1!$T$10:$T$3962,Q6,Sheet1!$J$10:$J$3962)</f>
        <v>0</v>
      </c>
      <c r="AM6" s="12">
        <f>SUMIF(Sheet1!$T$10:$T$3962,R6,Sheet1!$J$10:$J$3962)</f>
        <v>3429445</v>
      </c>
      <c r="AN6" s="12">
        <f>SUMIF(Sheet1!$T$10:$T$3962,S6,Sheet1!$J$10:$J$3962)</f>
        <v>134710</v>
      </c>
      <c r="AO6" s="12">
        <f>SUMIF(Sheet1!$T$10:$T$3962,T6,Sheet1!$J$10:$J$3962)</f>
        <v>1093646</v>
      </c>
      <c r="AP6" s="12">
        <f>SUMIF(Sheet1!$T$10:$T$3962,U6,Sheet1!$J$10:$J$3962)</f>
        <v>0</v>
      </c>
      <c r="AQ6" s="26">
        <f t="shared" si="3"/>
        <v>4657801</v>
      </c>
      <c r="AR6" s="26">
        <f t="shared" si="4"/>
        <v>4657801</v>
      </c>
    </row>
    <row r="7" spans="1:44" x14ac:dyDescent="0.2">
      <c r="A7" s="4" t="s">
        <v>4664</v>
      </c>
      <c r="B7" s="4" t="s">
        <v>4665</v>
      </c>
      <c r="C7" s="5" t="s">
        <v>4294</v>
      </c>
      <c r="D7" s="4" t="s">
        <v>4361</v>
      </c>
      <c r="E7" s="4" t="s">
        <v>4428</v>
      </c>
      <c r="G7" s="4" t="s">
        <v>4629</v>
      </c>
      <c r="H7" s="4" t="s">
        <v>3170</v>
      </c>
      <c r="I7" s="4" t="s">
        <v>1491</v>
      </c>
      <c r="J7" s="4" t="s">
        <v>1424</v>
      </c>
      <c r="K7" s="4" t="s">
        <v>4562</v>
      </c>
      <c r="M7" s="4" t="s">
        <v>4495</v>
      </c>
      <c r="N7" s="4" t="s">
        <v>3438</v>
      </c>
      <c r="O7" s="4" t="s">
        <v>3237</v>
      </c>
      <c r="Q7" s="4" t="s">
        <v>3572</v>
      </c>
      <c r="R7" s="4" t="s">
        <v>3505</v>
      </c>
      <c r="S7" s="4" t="s">
        <v>3304</v>
      </c>
      <c r="T7" s="4" t="s">
        <v>3371</v>
      </c>
      <c r="U7" s="4" t="s">
        <v>3639</v>
      </c>
      <c r="X7" s="12">
        <f>SUMIF(Sheet1!$T$10:$T$3962,C7,Sheet1!$J$10:$J$3962)</f>
        <v>0</v>
      </c>
      <c r="Y7" s="12">
        <f>SUMIF(Sheet1!$T$10:$T$3962,D7,Sheet1!$J$10:$J$3962)</f>
        <v>0</v>
      </c>
      <c r="Z7" s="12">
        <f>SUMIF(Sheet1!$T$10:$T$3962,E7,Sheet1!$J$10:$J$3962)</f>
        <v>0</v>
      </c>
      <c r="AA7" s="26">
        <f t="shared" si="0"/>
        <v>0</v>
      </c>
      <c r="AB7" s="12">
        <f>SUMIF(Sheet1!$T$10:$T$3962,G7,Sheet1!$J$10:$J$3962)</f>
        <v>21401</v>
      </c>
      <c r="AC7" s="12">
        <f>SUMIF(Sheet1!$T$10:$T$3962,H7,Sheet1!$J$10:$J$3962)</f>
        <v>0</v>
      </c>
      <c r="AD7" s="12">
        <f>SUMIF(Sheet1!$T$10:$T$3962,I7,Sheet1!$J$10:$J$3962)</f>
        <v>0</v>
      </c>
      <c r="AE7" s="12">
        <f>SUMIF(Sheet1!$T$10:$T$3962,J7,Sheet1!$J$10:$J$3962)</f>
        <v>0</v>
      </c>
      <c r="AF7" s="12">
        <f>SUMIF(Sheet1!$T$10:$T$3962,K7,Sheet1!$J$10:$J$3962)</f>
        <v>0</v>
      </c>
      <c r="AG7" s="26">
        <f t="shared" si="1"/>
        <v>21401</v>
      </c>
      <c r="AH7" s="12">
        <f>SUMIF(Sheet1!$T$10:$T$3962,M7,Sheet1!$J$10:$J$3962)</f>
        <v>0</v>
      </c>
      <c r="AI7" s="12">
        <f>SUMIF(Sheet1!$T$10:$T$3962,N7,Sheet1!$J$10:$J$3962)</f>
        <v>0</v>
      </c>
      <c r="AJ7" s="12">
        <f>SUMIF(Sheet1!$T$10:$T$3962,O7,Sheet1!$J$10:$J$3962)</f>
        <v>0</v>
      </c>
      <c r="AK7" s="26">
        <f t="shared" si="2"/>
        <v>0</v>
      </c>
      <c r="AL7" s="12">
        <f>SUMIF(Sheet1!$T$10:$T$3962,Q7,Sheet1!$J$10:$J$3962)</f>
        <v>0</v>
      </c>
      <c r="AM7" s="12">
        <f>SUMIF(Sheet1!$T$10:$T$3962,R7,Sheet1!$J$10:$J$3962)</f>
        <v>0</v>
      </c>
      <c r="AN7" s="12">
        <f>SUMIF(Sheet1!$T$10:$T$3962,S7,Sheet1!$J$10:$J$3962)</f>
        <v>0</v>
      </c>
      <c r="AO7" s="12">
        <f>SUMIF(Sheet1!$T$10:$T$3962,T7,Sheet1!$J$10:$J$3962)</f>
        <v>0</v>
      </c>
      <c r="AP7" s="12">
        <f>SUMIF(Sheet1!$T$10:$T$3962,U7,Sheet1!$J$10:$J$3962)</f>
        <v>0</v>
      </c>
      <c r="AQ7" s="26">
        <f t="shared" si="3"/>
        <v>0</v>
      </c>
      <c r="AR7" s="26">
        <f t="shared" si="4"/>
        <v>21401</v>
      </c>
    </row>
    <row r="8" spans="1:44" x14ac:dyDescent="0.2">
      <c r="A8" s="4" t="s">
        <v>4667</v>
      </c>
      <c r="B8" s="4" t="s">
        <v>4668</v>
      </c>
      <c r="C8" s="5" t="s">
        <v>4295</v>
      </c>
      <c r="D8" s="4" t="s">
        <v>4362</v>
      </c>
      <c r="E8" s="4" t="s">
        <v>4429</v>
      </c>
      <c r="G8" s="4" t="s">
        <v>4630</v>
      </c>
      <c r="H8" s="4" t="s">
        <v>3171</v>
      </c>
      <c r="I8" s="4" t="s">
        <v>1492</v>
      </c>
      <c r="J8" s="4" t="s">
        <v>1425</v>
      </c>
      <c r="K8" s="4" t="s">
        <v>4563</v>
      </c>
      <c r="M8" s="4" t="s">
        <v>4496</v>
      </c>
      <c r="N8" s="4" t="s">
        <v>3439</v>
      </c>
      <c r="O8" s="4" t="s">
        <v>3238</v>
      </c>
      <c r="Q8" s="4" t="s">
        <v>3573</v>
      </c>
      <c r="R8" s="4" t="s">
        <v>3506</v>
      </c>
      <c r="S8" s="4" t="s">
        <v>3305</v>
      </c>
      <c r="T8" s="4" t="s">
        <v>3372</v>
      </c>
      <c r="U8" s="4" t="s">
        <v>3640</v>
      </c>
      <c r="X8" s="12">
        <f>SUMIF(Sheet1!$T$10:$T$3962,C8,Sheet1!$J$10:$J$3962)</f>
        <v>0</v>
      </c>
      <c r="Y8" s="12">
        <f>SUMIF(Sheet1!$T$10:$T$3962,D8,Sheet1!$J$10:$J$3962)</f>
        <v>347485</v>
      </c>
      <c r="Z8" s="12">
        <f>SUMIF(Sheet1!$T$10:$T$3962,E8,Sheet1!$J$10:$J$3962)</f>
        <v>0</v>
      </c>
      <c r="AA8" s="26">
        <f t="shared" si="0"/>
        <v>347485</v>
      </c>
      <c r="AB8" s="12">
        <f>SUMIF(Sheet1!$T$10:$T$3962,G8,Sheet1!$J$10:$J$3962)</f>
        <v>0</v>
      </c>
      <c r="AC8" s="12">
        <f>SUMIF(Sheet1!$T$10:$T$3962,H8,Sheet1!$J$10:$J$3962)</f>
        <v>0</v>
      </c>
      <c r="AD8" s="12">
        <f>SUMIF(Sheet1!$T$10:$T$3962,I8,Sheet1!$J$10:$J$3962)</f>
        <v>0</v>
      </c>
      <c r="AE8" s="12">
        <f>SUMIF(Sheet1!$T$10:$T$3962,J8,Sheet1!$J$10:$J$3962)</f>
        <v>0</v>
      </c>
      <c r="AF8" s="12">
        <f>SUMIF(Sheet1!$T$10:$T$3962,K8,Sheet1!$J$10:$J$3962)</f>
        <v>0</v>
      </c>
      <c r="AG8" s="26">
        <f t="shared" si="1"/>
        <v>0</v>
      </c>
      <c r="AH8" s="12">
        <f>SUMIF(Sheet1!$T$10:$T$3962,M8,Sheet1!$J$10:$J$3962)</f>
        <v>0</v>
      </c>
      <c r="AI8" s="12">
        <f>SUMIF(Sheet1!$T$10:$T$3962,N8,Sheet1!$J$10:$J$3962)</f>
        <v>0</v>
      </c>
      <c r="AJ8" s="12">
        <f>SUMIF(Sheet1!$T$10:$T$3962,O8,Sheet1!$J$10:$J$3962)</f>
        <v>0</v>
      </c>
      <c r="AK8" s="26">
        <f t="shared" si="2"/>
        <v>0</v>
      </c>
      <c r="AL8" s="12">
        <f>SUMIF(Sheet1!$T$10:$T$3962,Q8,Sheet1!$J$10:$J$3962)</f>
        <v>0</v>
      </c>
      <c r="AM8" s="12">
        <f>SUMIF(Sheet1!$T$10:$T$3962,R8,Sheet1!$J$10:$J$3962)</f>
        <v>0</v>
      </c>
      <c r="AN8" s="12">
        <f>SUMIF(Sheet1!$T$10:$T$3962,S8,Sheet1!$J$10:$J$3962)</f>
        <v>0</v>
      </c>
      <c r="AO8" s="12">
        <f>SUMIF(Sheet1!$T$10:$T$3962,T8,Sheet1!$J$10:$J$3962)</f>
        <v>0</v>
      </c>
      <c r="AP8" s="12">
        <f>SUMIF(Sheet1!$T$10:$T$3962,U8,Sheet1!$J$10:$J$3962)</f>
        <v>0</v>
      </c>
      <c r="AQ8" s="26">
        <f t="shared" si="3"/>
        <v>0</v>
      </c>
      <c r="AR8" s="26">
        <f t="shared" si="4"/>
        <v>347485</v>
      </c>
    </row>
    <row r="9" spans="1:44" x14ac:dyDescent="0.2">
      <c r="A9" s="4" t="s">
        <v>4670</v>
      </c>
      <c r="B9" s="4" t="s">
        <v>4671</v>
      </c>
      <c r="C9" s="5" t="s">
        <v>4296</v>
      </c>
      <c r="D9" s="4" t="s">
        <v>4363</v>
      </c>
      <c r="E9" s="4" t="s">
        <v>4430</v>
      </c>
      <c r="G9" s="4" t="s">
        <v>4631</v>
      </c>
      <c r="H9" s="4" t="s">
        <v>3172</v>
      </c>
      <c r="I9" s="4" t="s">
        <v>1493</v>
      </c>
      <c r="J9" s="4" t="s">
        <v>1426</v>
      </c>
      <c r="K9" s="4" t="s">
        <v>4564</v>
      </c>
      <c r="M9" s="4" t="s">
        <v>4497</v>
      </c>
      <c r="N9" s="4" t="s">
        <v>3440</v>
      </c>
      <c r="O9" s="4" t="s">
        <v>3239</v>
      </c>
      <c r="Q9" s="4" t="s">
        <v>3574</v>
      </c>
      <c r="R9" s="4" t="s">
        <v>3507</v>
      </c>
      <c r="S9" s="4" t="s">
        <v>3306</v>
      </c>
      <c r="T9" s="4" t="s">
        <v>3373</v>
      </c>
      <c r="U9" s="4" t="s">
        <v>3641</v>
      </c>
      <c r="X9" s="12">
        <f>SUMIF(Sheet1!$T$10:$T$3962,C9,Sheet1!$J$10:$J$3962)</f>
        <v>0</v>
      </c>
      <c r="Y9" s="12">
        <f>SUMIF(Sheet1!$T$10:$T$3962,D9,Sheet1!$J$10:$J$3962)</f>
        <v>1489666</v>
      </c>
      <c r="Z9" s="12">
        <f>SUMIF(Sheet1!$T$10:$T$3962,E9,Sheet1!$J$10:$J$3962)</f>
        <v>0</v>
      </c>
      <c r="AA9" s="26">
        <f t="shared" si="0"/>
        <v>1489666</v>
      </c>
      <c r="AB9" s="12">
        <f>SUMIF(Sheet1!$T$10:$T$3962,G9,Sheet1!$J$10:$J$3962)</f>
        <v>0</v>
      </c>
      <c r="AC9" s="12">
        <f>SUMIF(Sheet1!$T$10:$T$3962,H9,Sheet1!$J$10:$J$3962)</f>
        <v>0</v>
      </c>
      <c r="AD9" s="12">
        <f>SUMIF(Sheet1!$T$10:$T$3962,I9,Sheet1!$J$10:$J$3962)</f>
        <v>0</v>
      </c>
      <c r="AE9" s="12">
        <f>SUMIF(Sheet1!$T$10:$T$3962,J9,Sheet1!$J$10:$J$3962)</f>
        <v>0</v>
      </c>
      <c r="AF9" s="12">
        <f>SUMIF(Sheet1!$T$10:$T$3962,K9,Sheet1!$J$10:$J$3962)</f>
        <v>0</v>
      </c>
      <c r="AG9" s="26">
        <f t="shared" si="1"/>
        <v>0</v>
      </c>
      <c r="AH9" s="12">
        <f>SUMIF(Sheet1!$T$10:$T$3962,M9,Sheet1!$J$10:$J$3962)</f>
        <v>0</v>
      </c>
      <c r="AI9" s="12">
        <f>SUMIF(Sheet1!$T$10:$T$3962,N9,Sheet1!$J$10:$J$3962)</f>
        <v>0</v>
      </c>
      <c r="AJ9" s="12">
        <f>SUMIF(Sheet1!$T$10:$T$3962,O9,Sheet1!$J$10:$J$3962)</f>
        <v>0</v>
      </c>
      <c r="AK9" s="26">
        <f t="shared" si="2"/>
        <v>0</v>
      </c>
      <c r="AL9" s="12">
        <f>SUMIF(Sheet1!$T$10:$T$3962,Q9,Sheet1!$J$10:$J$3962)</f>
        <v>0</v>
      </c>
      <c r="AM9" s="12">
        <f>SUMIF(Sheet1!$T$10:$T$3962,R9,Sheet1!$J$10:$J$3962)</f>
        <v>0</v>
      </c>
      <c r="AN9" s="12">
        <f>SUMIF(Sheet1!$T$10:$T$3962,S9,Sheet1!$J$10:$J$3962)</f>
        <v>0</v>
      </c>
      <c r="AO9" s="12">
        <f>SUMIF(Sheet1!$T$10:$T$3962,T9,Sheet1!$J$10:$J$3962)</f>
        <v>0</v>
      </c>
      <c r="AP9" s="12">
        <f>SUMIF(Sheet1!$T$10:$T$3962,U9,Sheet1!$J$10:$J$3962)</f>
        <v>0</v>
      </c>
      <c r="AQ9" s="26">
        <f t="shared" si="3"/>
        <v>0</v>
      </c>
      <c r="AR9" s="26">
        <f t="shared" si="4"/>
        <v>1489666</v>
      </c>
    </row>
    <row r="10" spans="1:44" x14ac:dyDescent="0.2">
      <c r="A10" s="4" t="s">
        <v>4673</v>
      </c>
      <c r="B10" s="4" t="s">
        <v>4674</v>
      </c>
      <c r="C10" s="5" t="s">
        <v>4297</v>
      </c>
      <c r="D10" s="4" t="s">
        <v>4364</v>
      </c>
      <c r="E10" s="4" t="s">
        <v>4431</v>
      </c>
      <c r="G10" s="4" t="s">
        <v>4632</v>
      </c>
      <c r="H10" s="4" t="s">
        <v>3173</v>
      </c>
      <c r="I10" s="4" t="s">
        <v>1494</v>
      </c>
      <c r="J10" s="4" t="s">
        <v>1427</v>
      </c>
      <c r="K10" s="4" t="s">
        <v>4565</v>
      </c>
      <c r="M10" s="4" t="s">
        <v>4498</v>
      </c>
      <c r="N10" s="4" t="s">
        <v>3441</v>
      </c>
      <c r="O10" s="4" t="s">
        <v>3240</v>
      </c>
      <c r="Q10" s="4" t="s">
        <v>3575</v>
      </c>
      <c r="R10" s="4" t="s">
        <v>3508</v>
      </c>
      <c r="S10" s="4" t="s">
        <v>3307</v>
      </c>
      <c r="T10" s="4" t="s">
        <v>3374</v>
      </c>
      <c r="U10" s="4" t="s">
        <v>3642</v>
      </c>
      <c r="X10" s="12">
        <f>SUMIF(Sheet1!$T$10:$T$3962,C10,Sheet1!$J$10:$J$3962)</f>
        <v>0</v>
      </c>
      <c r="Y10" s="12">
        <f>SUMIF(Sheet1!$T$10:$T$3962,D10,Sheet1!$J$10:$J$3962)</f>
        <v>0</v>
      </c>
      <c r="Z10" s="12">
        <f>SUMIF(Sheet1!$T$10:$T$3962,E10,Sheet1!$J$10:$J$3962)</f>
        <v>0</v>
      </c>
      <c r="AA10" s="26">
        <f t="shared" si="0"/>
        <v>0</v>
      </c>
      <c r="AB10" s="12">
        <f>SUMIF(Sheet1!$T$10:$T$3962,G10,Sheet1!$J$10:$J$3962)</f>
        <v>0</v>
      </c>
      <c r="AC10" s="12">
        <f>SUMIF(Sheet1!$T$10:$T$3962,H10,Sheet1!$J$10:$J$3962)</f>
        <v>0</v>
      </c>
      <c r="AD10" s="12">
        <f>SUMIF(Sheet1!$T$10:$T$3962,I10,Sheet1!$J$10:$J$3962)</f>
        <v>0</v>
      </c>
      <c r="AE10" s="12">
        <f>SUMIF(Sheet1!$T$10:$T$3962,J10,Sheet1!$J$10:$J$3962)</f>
        <v>0</v>
      </c>
      <c r="AF10" s="12">
        <f>SUMIF(Sheet1!$T$10:$T$3962,K10,Sheet1!$J$10:$J$3962)</f>
        <v>0</v>
      </c>
      <c r="AG10" s="26">
        <f t="shared" si="1"/>
        <v>0</v>
      </c>
      <c r="AH10" s="12">
        <f>SUMIF(Sheet1!$T$10:$T$3962,M10,Sheet1!$J$10:$J$3962)</f>
        <v>0</v>
      </c>
      <c r="AI10" s="12">
        <f>SUMIF(Sheet1!$T$10:$T$3962,N10,Sheet1!$J$10:$J$3962)</f>
        <v>0</v>
      </c>
      <c r="AJ10" s="12">
        <f>SUMIF(Sheet1!$T$10:$T$3962,O10,Sheet1!$J$10:$J$3962)</f>
        <v>0</v>
      </c>
      <c r="AK10" s="26">
        <f t="shared" si="2"/>
        <v>0</v>
      </c>
      <c r="AL10" s="12">
        <f>SUMIF(Sheet1!$T$10:$T$3962,Q10,Sheet1!$J$10:$J$3962)</f>
        <v>0</v>
      </c>
      <c r="AM10" s="12">
        <f>SUMIF(Sheet1!$T$10:$T$3962,R10,Sheet1!$J$10:$J$3962)</f>
        <v>0</v>
      </c>
      <c r="AN10" s="12">
        <f>SUMIF(Sheet1!$T$10:$T$3962,S10,Sheet1!$J$10:$J$3962)</f>
        <v>0</v>
      </c>
      <c r="AO10" s="12">
        <f>SUMIF(Sheet1!$T$10:$T$3962,T10,Sheet1!$J$10:$J$3962)</f>
        <v>0</v>
      </c>
      <c r="AP10" s="12">
        <f>SUMIF(Sheet1!$T$10:$T$3962,U10,Sheet1!$J$10:$J$3962)</f>
        <v>0</v>
      </c>
      <c r="AQ10" s="26">
        <f t="shared" si="3"/>
        <v>0</v>
      </c>
      <c r="AR10" s="26">
        <f t="shared" si="4"/>
        <v>0</v>
      </c>
    </row>
    <row r="11" spans="1:44" x14ac:dyDescent="0.2">
      <c r="A11" s="4" t="s">
        <v>4676</v>
      </c>
      <c r="B11" s="4" t="s">
        <v>4677</v>
      </c>
      <c r="C11" s="5" t="s">
        <v>4298</v>
      </c>
      <c r="D11" s="4" t="s">
        <v>4365</v>
      </c>
      <c r="E11" s="4" t="s">
        <v>4432</v>
      </c>
      <c r="G11" s="4" t="s">
        <v>1361</v>
      </c>
      <c r="H11" s="4" t="s">
        <v>3174</v>
      </c>
      <c r="I11" s="4" t="s">
        <v>1495</v>
      </c>
      <c r="J11" s="4" t="s">
        <v>1428</v>
      </c>
      <c r="K11" s="4" t="s">
        <v>4566</v>
      </c>
      <c r="M11" s="4" t="s">
        <v>4499</v>
      </c>
      <c r="N11" s="4" t="s">
        <v>3442</v>
      </c>
      <c r="O11" s="4" t="s">
        <v>3241</v>
      </c>
      <c r="Q11" s="4" t="s">
        <v>3576</v>
      </c>
      <c r="R11" s="4" t="s">
        <v>3509</v>
      </c>
      <c r="S11" s="4" t="s">
        <v>3308</v>
      </c>
      <c r="T11" s="4" t="s">
        <v>3375</v>
      </c>
      <c r="U11" s="4" t="s">
        <v>3643</v>
      </c>
      <c r="X11" s="12">
        <f>SUMIF(Sheet1!$T$10:$T$3962,C11,Sheet1!$J$10:$J$3962)</f>
        <v>0</v>
      </c>
      <c r="Y11" s="12">
        <f>SUMIF(Sheet1!$T$10:$T$3962,D11,Sheet1!$J$10:$J$3962)</f>
        <v>0</v>
      </c>
      <c r="Z11" s="12">
        <f>SUMIF(Sheet1!$T$10:$T$3962,E11,Sheet1!$J$10:$J$3962)</f>
        <v>0</v>
      </c>
      <c r="AA11" s="26">
        <f t="shared" si="0"/>
        <v>0</v>
      </c>
      <c r="AB11" s="12">
        <f>SUMIF(Sheet1!$T$10:$T$3962,G11,Sheet1!$J$10:$J$3962)</f>
        <v>0</v>
      </c>
      <c r="AC11" s="12">
        <f>SUMIF(Sheet1!$T$10:$T$3962,H11,Sheet1!$J$10:$J$3962)</f>
        <v>0</v>
      </c>
      <c r="AD11" s="12">
        <f>SUMIF(Sheet1!$T$10:$T$3962,I11,Sheet1!$J$10:$J$3962)</f>
        <v>9254</v>
      </c>
      <c r="AE11" s="12">
        <f>SUMIF(Sheet1!$T$10:$T$3962,J11,Sheet1!$J$10:$J$3962)</f>
        <v>0</v>
      </c>
      <c r="AF11" s="12">
        <f>SUMIF(Sheet1!$T$10:$T$3962,K11,Sheet1!$J$10:$J$3962)</f>
        <v>0</v>
      </c>
      <c r="AG11" s="26">
        <f t="shared" si="1"/>
        <v>9254</v>
      </c>
      <c r="AH11" s="12">
        <f>SUMIF(Sheet1!$T$10:$T$3962,M11,Sheet1!$J$10:$J$3962)</f>
        <v>0</v>
      </c>
      <c r="AI11" s="12">
        <f>SUMIF(Sheet1!$T$10:$T$3962,N11,Sheet1!$J$10:$J$3962)</f>
        <v>0</v>
      </c>
      <c r="AJ11" s="12">
        <f>SUMIF(Sheet1!$T$10:$T$3962,O11,Sheet1!$J$10:$J$3962)</f>
        <v>0</v>
      </c>
      <c r="AK11" s="26">
        <f t="shared" si="2"/>
        <v>0</v>
      </c>
      <c r="AL11" s="12">
        <f>SUMIF(Sheet1!$T$10:$T$3962,Q11,Sheet1!$J$10:$J$3962)</f>
        <v>0</v>
      </c>
      <c r="AM11" s="12">
        <f>SUMIF(Sheet1!$T$10:$T$3962,R11,Sheet1!$J$10:$J$3962)</f>
        <v>0</v>
      </c>
      <c r="AN11" s="12">
        <f>SUMIF(Sheet1!$T$10:$T$3962,S11,Sheet1!$J$10:$J$3962)</f>
        <v>0</v>
      </c>
      <c r="AO11" s="12">
        <f>SUMIF(Sheet1!$T$10:$T$3962,T11,Sheet1!$J$10:$J$3962)</f>
        <v>0</v>
      </c>
      <c r="AP11" s="12">
        <f>SUMIF(Sheet1!$T$10:$T$3962,U11,Sheet1!$J$10:$J$3962)</f>
        <v>0</v>
      </c>
      <c r="AQ11" s="26">
        <f t="shared" si="3"/>
        <v>0</v>
      </c>
      <c r="AR11" s="26">
        <f t="shared" si="4"/>
        <v>9254</v>
      </c>
    </row>
    <row r="12" spans="1:44" x14ac:dyDescent="0.2">
      <c r="A12" s="4" t="s">
        <v>4679</v>
      </c>
      <c r="B12" s="4" t="s">
        <v>4680</v>
      </c>
      <c r="C12" s="5" t="s">
        <v>4299</v>
      </c>
      <c r="D12" s="4" t="s">
        <v>4366</v>
      </c>
      <c r="E12" s="4" t="s">
        <v>4433</v>
      </c>
      <c r="G12" s="4" t="s">
        <v>1362</v>
      </c>
      <c r="H12" s="4" t="s">
        <v>3175</v>
      </c>
      <c r="I12" s="4" t="s">
        <v>1496</v>
      </c>
      <c r="J12" s="4" t="s">
        <v>1429</v>
      </c>
      <c r="K12" s="4" t="s">
        <v>4567</v>
      </c>
      <c r="M12" s="4" t="s">
        <v>4500</v>
      </c>
      <c r="N12" s="4" t="s">
        <v>3443</v>
      </c>
      <c r="O12" s="4" t="s">
        <v>3242</v>
      </c>
      <c r="Q12" s="4" t="s">
        <v>3577</v>
      </c>
      <c r="R12" s="4" t="s">
        <v>3510</v>
      </c>
      <c r="S12" s="4" t="s">
        <v>3309</v>
      </c>
      <c r="T12" s="4" t="s">
        <v>3376</v>
      </c>
      <c r="U12" s="4" t="s">
        <v>3644</v>
      </c>
      <c r="X12" s="12">
        <f>SUMIF(Sheet1!$T$10:$T$3962,C12,Sheet1!$J$10:$J$3962)</f>
        <v>0</v>
      </c>
      <c r="Y12" s="12">
        <f>SUMIF(Sheet1!$T$10:$T$3962,D12,Sheet1!$J$10:$J$3962)</f>
        <v>0</v>
      </c>
      <c r="Z12" s="12">
        <f>SUMIF(Sheet1!$T$10:$T$3962,E12,Sheet1!$J$10:$J$3962)</f>
        <v>0</v>
      </c>
      <c r="AA12" s="26">
        <f t="shared" si="0"/>
        <v>0</v>
      </c>
      <c r="AB12" s="12">
        <f>SUMIF(Sheet1!$T$10:$T$3962,G12,Sheet1!$J$10:$J$3962)</f>
        <v>4193</v>
      </c>
      <c r="AC12" s="12">
        <f>SUMIF(Sheet1!$T$10:$T$3962,H12,Sheet1!$J$10:$J$3962)</f>
        <v>0</v>
      </c>
      <c r="AD12" s="12">
        <f>SUMIF(Sheet1!$T$10:$T$3962,I12,Sheet1!$J$10:$J$3962)</f>
        <v>0</v>
      </c>
      <c r="AE12" s="12">
        <f>SUMIF(Sheet1!$T$10:$T$3962,J12,Sheet1!$J$10:$J$3962)</f>
        <v>0</v>
      </c>
      <c r="AF12" s="12">
        <f>SUMIF(Sheet1!$T$10:$T$3962,K12,Sheet1!$J$10:$J$3962)</f>
        <v>0</v>
      </c>
      <c r="AG12" s="26">
        <f t="shared" si="1"/>
        <v>4193</v>
      </c>
      <c r="AH12" s="12">
        <f>SUMIF(Sheet1!$T$10:$T$3962,M12,Sheet1!$J$10:$J$3962)</f>
        <v>0</v>
      </c>
      <c r="AI12" s="12">
        <f>SUMIF(Sheet1!$T$10:$T$3962,N12,Sheet1!$J$10:$J$3962)</f>
        <v>0</v>
      </c>
      <c r="AJ12" s="12">
        <f>SUMIF(Sheet1!$T$10:$T$3962,O12,Sheet1!$J$10:$J$3962)</f>
        <v>0</v>
      </c>
      <c r="AK12" s="26">
        <f t="shared" si="2"/>
        <v>0</v>
      </c>
      <c r="AL12" s="12">
        <f>SUMIF(Sheet1!$T$10:$T$3962,Q12,Sheet1!$J$10:$J$3962)</f>
        <v>0</v>
      </c>
      <c r="AM12" s="12">
        <f>SUMIF(Sheet1!$T$10:$T$3962,R12,Sheet1!$J$10:$J$3962)</f>
        <v>0</v>
      </c>
      <c r="AN12" s="12">
        <f>SUMIF(Sheet1!$T$10:$T$3962,S12,Sheet1!$J$10:$J$3962)</f>
        <v>0</v>
      </c>
      <c r="AO12" s="12">
        <f>SUMIF(Sheet1!$T$10:$T$3962,T12,Sheet1!$J$10:$J$3962)</f>
        <v>0</v>
      </c>
      <c r="AP12" s="12">
        <f>SUMIF(Sheet1!$T$10:$T$3962,U12,Sheet1!$J$10:$J$3962)</f>
        <v>0</v>
      </c>
      <c r="AQ12" s="26">
        <f t="shared" si="3"/>
        <v>0</v>
      </c>
      <c r="AR12" s="26">
        <f t="shared" si="4"/>
        <v>4193</v>
      </c>
    </row>
    <row r="13" spans="1:44" x14ac:dyDescent="0.2">
      <c r="A13" s="4" t="s">
        <v>4682</v>
      </c>
      <c r="B13" s="4" t="s">
        <v>4683</v>
      </c>
      <c r="C13" s="5" t="s">
        <v>4300</v>
      </c>
      <c r="D13" s="4" t="s">
        <v>4367</v>
      </c>
      <c r="E13" s="4" t="s">
        <v>4434</v>
      </c>
      <c r="G13" s="4" t="s">
        <v>1363</v>
      </c>
      <c r="H13" s="4" t="s">
        <v>3176</v>
      </c>
      <c r="I13" s="4" t="s">
        <v>1497</v>
      </c>
      <c r="J13" s="4" t="s">
        <v>1430</v>
      </c>
      <c r="K13" s="4" t="s">
        <v>4568</v>
      </c>
      <c r="M13" s="4" t="s">
        <v>4501</v>
      </c>
      <c r="N13" s="4" t="s">
        <v>3444</v>
      </c>
      <c r="O13" s="4" t="s">
        <v>3243</v>
      </c>
      <c r="Q13" s="4" t="s">
        <v>3578</v>
      </c>
      <c r="R13" s="4" t="s">
        <v>3511</v>
      </c>
      <c r="S13" s="4" t="s">
        <v>3310</v>
      </c>
      <c r="T13" s="4" t="s">
        <v>3377</v>
      </c>
      <c r="U13" s="4" t="s">
        <v>3645</v>
      </c>
      <c r="X13" s="12">
        <f>SUMIF(Sheet1!$T$10:$T$3962,C13,Sheet1!$J$10:$J$3962)</f>
        <v>0</v>
      </c>
      <c r="Y13" s="12">
        <f>SUMIF(Sheet1!$T$10:$T$3962,D13,Sheet1!$J$10:$J$3962)</f>
        <v>0</v>
      </c>
      <c r="Z13" s="12">
        <f>SUMIF(Sheet1!$T$10:$T$3962,E13,Sheet1!$J$10:$J$3962)</f>
        <v>0</v>
      </c>
      <c r="AA13" s="26">
        <f t="shared" si="0"/>
        <v>0</v>
      </c>
      <c r="AB13" s="12">
        <f>SUMIF(Sheet1!$T$10:$T$3962,G13,Sheet1!$J$10:$J$3962)</f>
        <v>0</v>
      </c>
      <c r="AC13" s="12">
        <f>SUMIF(Sheet1!$T$10:$T$3962,H13,Sheet1!$J$10:$J$3962)</f>
        <v>0</v>
      </c>
      <c r="AD13" s="12">
        <f>SUMIF(Sheet1!$T$10:$T$3962,I13,Sheet1!$J$10:$J$3962)</f>
        <v>0</v>
      </c>
      <c r="AE13" s="12">
        <f>SUMIF(Sheet1!$T$10:$T$3962,J13,Sheet1!$J$10:$J$3962)</f>
        <v>0</v>
      </c>
      <c r="AF13" s="12">
        <f>SUMIF(Sheet1!$T$10:$T$3962,K13,Sheet1!$J$10:$J$3962)</f>
        <v>0</v>
      </c>
      <c r="AG13" s="26">
        <f t="shared" si="1"/>
        <v>0</v>
      </c>
      <c r="AH13" s="12">
        <f>SUMIF(Sheet1!$T$10:$T$3962,M13,Sheet1!$J$10:$J$3962)</f>
        <v>0</v>
      </c>
      <c r="AI13" s="12">
        <f>SUMIF(Sheet1!$T$10:$T$3962,N13,Sheet1!$J$10:$J$3962)</f>
        <v>0</v>
      </c>
      <c r="AJ13" s="12">
        <f>SUMIF(Sheet1!$T$10:$T$3962,O13,Sheet1!$J$10:$J$3962)</f>
        <v>0</v>
      </c>
      <c r="AK13" s="26">
        <f t="shared" si="2"/>
        <v>0</v>
      </c>
      <c r="AL13" s="12">
        <f>SUMIF(Sheet1!$T$10:$T$3962,Q13,Sheet1!$J$10:$J$3962)</f>
        <v>0</v>
      </c>
      <c r="AM13" s="12">
        <f>SUMIF(Sheet1!$T$10:$T$3962,R13,Sheet1!$J$10:$J$3962)</f>
        <v>0</v>
      </c>
      <c r="AN13" s="12">
        <f>SUMIF(Sheet1!$T$10:$T$3962,S13,Sheet1!$J$10:$J$3962)</f>
        <v>0</v>
      </c>
      <c r="AO13" s="12">
        <f>SUMIF(Sheet1!$T$10:$T$3962,T13,Sheet1!$J$10:$J$3962)</f>
        <v>0</v>
      </c>
      <c r="AP13" s="12">
        <f>SUMIF(Sheet1!$T$10:$T$3962,U13,Sheet1!$J$10:$J$3962)</f>
        <v>0</v>
      </c>
      <c r="AQ13" s="26">
        <f t="shared" si="3"/>
        <v>0</v>
      </c>
      <c r="AR13" s="26">
        <f t="shared" si="4"/>
        <v>0</v>
      </c>
    </row>
    <row r="14" spans="1:44" x14ac:dyDescent="0.2">
      <c r="A14" s="4" t="s">
        <v>4685</v>
      </c>
      <c r="B14" s="4" t="s">
        <v>4686</v>
      </c>
      <c r="C14" s="5" t="s">
        <v>4301</v>
      </c>
      <c r="D14" s="4" t="s">
        <v>4368</v>
      </c>
      <c r="E14" s="4" t="s">
        <v>4435</v>
      </c>
      <c r="G14" s="4" t="s">
        <v>1364</v>
      </c>
      <c r="H14" s="4" t="s">
        <v>3177</v>
      </c>
      <c r="I14" s="4" t="s">
        <v>1498</v>
      </c>
      <c r="J14" s="4" t="s">
        <v>1431</v>
      </c>
      <c r="K14" s="4" t="s">
        <v>4569</v>
      </c>
      <c r="M14" s="4" t="s">
        <v>4502</v>
      </c>
      <c r="N14" s="4" t="s">
        <v>3445</v>
      </c>
      <c r="O14" s="4" t="s">
        <v>3244</v>
      </c>
      <c r="Q14" s="4" t="s">
        <v>3579</v>
      </c>
      <c r="R14" s="4" t="s">
        <v>3512</v>
      </c>
      <c r="S14" s="4" t="s">
        <v>3311</v>
      </c>
      <c r="T14" s="4" t="s">
        <v>3378</v>
      </c>
      <c r="U14" s="4" t="s">
        <v>3646</v>
      </c>
      <c r="X14" s="12">
        <f>SUMIF(Sheet1!$T$10:$T$3962,C14,Sheet1!$J$10:$J$3962)</f>
        <v>0</v>
      </c>
      <c r="Y14" s="12">
        <f>SUMIF(Sheet1!$T$10:$T$3962,D14,Sheet1!$J$10:$J$3962)</f>
        <v>0</v>
      </c>
      <c r="Z14" s="12">
        <f>SUMIF(Sheet1!$T$10:$T$3962,E14,Sheet1!$J$10:$J$3962)</f>
        <v>0</v>
      </c>
      <c r="AA14" s="26">
        <f t="shared" si="0"/>
        <v>0</v>
      </c>
      <c r="AB14" s="12">
        <f>SUMIF(Sheet1!$T$10:$T$3962,G14,Sheet1!$J$10:$J$3962)</f>
        <v>0</v>
      </c>
      <c r="AC14" s="12">
        <f>SUMIF(Sheet1!$T$10:$T$3962,H14,Sheet1!$J$10:$J$3962)</f>
        <v>0</v>
      </c>
      <c r="AD14" s="12">
        <f>SUMIF(Sheet1!$T$10:$T$3962,I14,Sheet1!$J$10:$J$3962)</f>
        <v>0</v>
      </c>
      <c r="AE14" s="12">
        <f>SUMIF(Sheet1!$T$10:$T$3962,J14,Sheet1!$J$10:$J$3962)</f>
        <v>0</v>
      </c>
      <c r="AF14" s="12">
        <f>SUMIF(Sheet1!$T$10:$T$3962,K14,Sheet1!$J$10:$J$3962)</f>
        <v>0</v>
      </c>
      <c r="AG14" s="26">
        <f t="shared" si="1"/>
        <v>0</v>
      </c>
      <c r="AH14" s="12">
        <f>SUMIF(Sheet1!$T$10:$T$3962,M14,Sheet1!$J$10:$J$3962)</f>
        <v>0</v>
      </c>
      <c r="AI14" s="12">
        <f>SUMIF(Sheet1!$T$10:$T$3962,N14,Sheet1!$J$10:$J$3962)</f>
        <v>0</v>
      </c>
      <c r="AJ14" s="12">
        <f>SUMIF(Sheet1!$T$10:$T$3962,O14,Sheet1!$J$10:$J$3962)</f>
        <v>0</v>
      </c>
      <c r="AK14" s="26">
        <f t="shared" si="2"/>
        <v>0</v>
      </c>
      <c r="AL14" s="12">
        <f>SUMIF(Sheet1!$T$10:$T$3962,Q14,Sheet1!$J$10:$J$3962)</f>
        <v>0</v>
      </c>
      <c r="AM14" s="12">
        <f>SUMIF(Sheet1!$T$10:$T$3962,R14,Sheet1!$J$10:$J$3962)</f>
        <v>0</v>
      </c>
      <c r="AN14" s="12">
        <f>SUMIF(Sheet1!$T$10:$T$3962,S14,Sheet1!$J$10:$J$3962)</f>
        <v>0</v>
      </c>
      <c r="AO14" s="12">
        <f>SUMIF(Sheet1!$T$10:$T$3962,T14,Sheet1!$J$10:$J$3962)</f>
        <v>0</v>
      </c>
      <c r="AP14" s="12">
        <f>SUMIF(Sheet1!$T$10:$T$3962,U14,Sheet1!$J$10:$J$3962)</f>
        <v>0</v>
      </c>
      <c r="AQ14" s="26">
        <f t="shared" si="3"/>
        <v>0</v>
      </c>
      <c r="AR14" s="26">
        <f t="shared" si="4"/>
        <v>0</v>
      </c>
    </row>
    <row r="15" spans="1:44" x14ac:dyDescent="0.2">
      <c r="A15" s="4" t="s">
        <v>4688</v>
      </c>
      <c r="B15" s="4" t="s">
        <v>4689</v>
      </c>
      <c r="C15" s="5" t="s">
        <v>4302</v>
      </c>
      <c r="D15" s="4" t="s">
        <v>4369</v>
      </c>
      <c r="E15" s="4" t="s">
        <v>4436</v>
      </c>
      <c r="G15" s="4" t="s">
        <v>1365</v>
      </c>
      <c r="H15" s="4" t="s">
        <v>3178</v>
      </c>
      <c r="I15" s="4" t="s">
        <v>1499</v>
      </c>
      <c r="J15" s="4" t="s">
        <v>1432</v>
      </c>
      <c r="K15" s="4" t="s">
        <v>4570</v>
      </c>
      <c r="M15" s="4" t="s">
        <v>4503</v>
      </c>
      <c r="N15" s="4" t="s">
        <v>3446</v>
      </c>
      <c r="O15" s="4" t="s">
        <v>3245</v>
      </c>
      <c r="Q15" s="4" t="s">
        <v>3580</v>
      </c>
      <c r="R15" s="4" t="s">
        <v>3513</v>
      </c>
      <c r="S15" s="4" t="s">
        <v>3312</v>
      </c>
      <c r="T15" s="4" t="s">
        <v>3379</v>
      </c>
      <c r="U15" s="4" t="s">
        <v>3647</v>
      </c>
      <c r="X15" s="12">
        <f>SUMIF(Sheet1!$T$10:$T$3962,C15,Sheet1!$J$10:$J$3962)</f>
        <v>0</v>
      </c>
      <c r="Y15" s="12">
        <f>SUMIF(Sheet1!$T$10:$T$3962,D15,Sheet1!$J$10:$J$3962)</f>
        <v>0</v>
      </c>
      <c r="Z15" s="12">
        <f>SUMIF(Sheet1!$T$10:$T$3962,E15,Sheet1!$J$10:$J$3962)</f>
        <v>0</v>
      </c>
      <c r="AA15" s="26">
        <f t="shared" si="0"/>
        <v>0</v>
      </c>
      <c r="AB15" s="12">
        <f>SUMIF(Sheet1!$T$10:$T$3962,G15,Sheet1!$J$10:$J$3962)</f>
        <v>0</v>
      </c>
      <c r="AC15" s="12">
        <f>SUMIF(Sheet1!$T$10:$T$3962,H15,Sheet1!$J$10:$J$3962)</f>
        <v>0</v>
      </c>
      <c r="AD15" s="12">
        <f>SUMIF(Sheet1!$T$10:$T$3962,I15,Sheet1!$J$10:$J$3962)</f>
        <v>0</v>
      </c>
      <c r="AE15" s="12">
        <f>SUMIF(Sheet1!$T$10:$T$3962,J15,Sheet1!$J$10:$J$3962)</f>
        <v>0</v>
      </c>
      <c r="AF15" s="12">
        <f>SUMIF(Sheet1!$T$10:$T$3962,K15,Sheet1!$J$10:$J$3962)</f>
        <v>0</v>
      </c>
      <c r="AG15" s="26">
        <f t="shared" si="1"/>
        <v>0</v>
      </c>
      <c r="AH15" s="12">
        <f>SUMIF(Sheet1!$T$10:$T$3962,M15,Sheet1!$J$10:$J$3962)</f>
        <v>0</v>
      </c>
      <c r="AI15" s="12">
        <f>SUMIF(Sheet1!$T$10:$T$3962,N15,Sheet1!$J$10:$J$3962)</f>
        <v>0</v>
      </c>
      <c r="AJ15" s="12">
        <f>SUMIF(Sheet1!$T$10:$T$3962,O15,Sheet1!$J$10:$J$3962)</f>
        <v>0</v>
      </c>
      <c r="AK15" s="26">
        <f t="shared" si="2"/>
        <v>0</v>
      </c>
      <c r="AL15" s="12">
        <f>SUMIF(Sheet1!$T$10:$T$3962,Q15,Sheet1!$J$10:$J$3962)</f>
        <v>0</v>
      </c>
      <c r="AM15" s="12">
        <f>SUMIF(Sheet1!$T$10:$T$3962,R15,Sheet1!$J$10:$J$3962)</f>
        <v>0</v>
      </c>
      <c r="AN15" s="12">
        <f>SUMIF(Sheet1!$T$10:$T$3962,S15,Sheet1!$J$10:$J$3962)</f>
        <v>0</v>
      </c>
      <c r="AO15" s="12">
        <f>SUMIF(Sheet1!$T$10:$T$3962,T15,Sheet1!$J$10:$J$3962)</f>
        <v>0</v>
      </c>
      <c r="AP15" s="12">
        <f>SUMIF(Sheet1!$T$10:$T$3962,U15,Sheet1!$J$10:$J$3962)</f>
        <v>0</v>
      </c>
      <c r="AQ15" s="26">
        <f t="shared" si="3"/>
        <v>0</v>
      </c>
      <c r="AR15" s="26">
        <f t="shared" si="4"/>
        <v>0</v>
      </c>
    </row>
    <row r="16" spans="1:44" x14ac:dyDescent="0.2">
      <c r="A16" s="4" t="s">
        <v>4691</v>
      </c>
      <c r="B16" s="4" t="s">
        <v>4692</v>
      </c>
      <c r="C16" s="5" t="s">
        <v>4303</v>
      </c>
      <c r="D16" s="4" t="s">
        <v>4370</v>
      </c>
      <c r="E16" s="4" t="s">
        <v>4437</v>
      </c>
      <c r="G16" s="4" t="s">
        <v>1366</v>
      </c>
      <c r="H16" s="4" t="s">
        <v>3179</v>
      </c>
      <c r="I16" s="4" t="s">
        <v>1500</v>
      </c>
      <c r="J16" s="4" t="s">
        <v>1433</v>
      </c>
      <c r="K16" s="4" t="s">
        <v>4571</v>
      </c>
      <c r="M16" s="4" t="s">
        <v>4504</v>
      </c>
      <c r="N16" s="4" t="s">
        <v>3447</v>
      </c>
      <c r="O16" s="4" t="s">
        <v>3246</v>
      </c>
      <c r="Q16" s="4" t="s">
        <v>3581</v>
      </c>
      <c r="R16" s="4" t="s">
        <v>3514</v>
      </c>
      <c r="S16" s="4" t="s">
        <v>3313</v>
      </c>
      <c r="T16" s="4" t="s">
        <v>3380</v>
      </c>
      <c r="U16" s="4" t="s">
        <v>3648</v>
      </c>
      <c r="X16" s="12">
        <f>SUMIF(Sheet1!$T$10:$T$3962,C16,Sheet1!$J$10:$J$3962)</f>
        <v>0</v>
      </c>
      <c r="Y16" s="12">
        <f>SUMIF(Sheet1!$T$10:$T$3962,D16,Sheet1!$J$10:$J$3962)</f>
        <v>5824</v>
      </c>
      <c r="Z16" s="12">
        <f>SUMIF(Sheet1!$T$10:$T$3962,E16,Sheet1!$J$10:$J$3962)</f>
        <v>0</v>
      </c>
      <c r="AA16" s="26">
        <f t="shared" si="0"/>
        <v>5824</v>
      </c>
      <c r="AB16" s="12">
        <f>SUMIF(Sheet1!$T$10:$T$3962,G16,Sheet1!$J$10:$J$3962)</f>
        <v>133195</v>
      </c>
      <c r="AC16" s="12">
        <f>SUMIF(Sheet1!$T$10:$T$3962,H16,Sheet1!$J$10:$J$3962)</f>
        <v>0</v>
      </c>
      <c r="AD16" s="12">
        <f>SUMIF(Sheet1!$T$10:$T$3962,I16,Sheet1!$J$10:$J$3962)</f>
        <v>0</v>
      </c>
      <c r="AE16" s="12">
        <f>SUMIF(Sheet1!$T$10:$T$3962,J16,Sheet1!$J$10:$J$3962)</f>
        <v>0</v>
      </c>
      <c r="AF16" s="12">
        <f>SUMIF(Sheet1!$T$10:$T$3962,K16,Sheet1!$J$10:$J$3962)</f>
        <v>0</v>
      </c>
      <c r="AG16" s="26">
        <f t="shared" si="1"/>
        <v>133195</v>
      </c>
      <c r="AH16" s="12">
        <f>SUMIF(Sheet1!$T$10:$T$3962,M16,Sheet1!$J$10:$J$3962)</f>
        <v>68220</v>
      </c>
      <c r="AI16" s="12">
        <f>SUMIF(Sheet1!$T$10:$T$3962,N16,Sheet1!$J$10:$J$3962)</f>
        <v>0</v>
      </c>
      <c r="AJ16" s="12">
        <f>SUMIF(Sheet1!$T$10:$T$3962,O16,Sheet1!$J$10:$J$3962)</f>
        <v>0</v>
      </c>
      <c r="AK16" s="26">
        <f t="shared" si="2"/>
        <v>68220</v>
      </c>
      <c r="AL16" s="12">
        <f>SUMIF(Sheet1!$T$10:$T$3962,Q16,Sheet1!$J$10:$J$3962)</f>
        <v>0</v>
      </c>
      <c r="AM16" s="12">
        <f>SUMIF(Sheet1!$T$10:$T$3962,R16,Sheet1!$J$10:$J$3962)</f>
        <v>20200</v>
      </c>
      <c r="AN16" s="12">
        <f>SUMIF(Sheet1!$T$10:$T$3962,S16,Sheet1!$J$10:$J$3962)</f>
        <v>16601</v>
      </c>
      <c r="AO16" s="12">
        <f>SUMIF(Sheet1!$T$10:$T$3962,T16,Sheet1!$J$10:$J$3962)</f>
        <v>2196</v>
      </c>
      <c r="AP16" s="12">
        <f>SUMIF(Sheet1!$T$10:$T$3962,U16,Sheet1!$J$10:$J$3962)</f>
        <v>0</v>
      </c>
      <c r="AQ16" s="26">
        <f t="shared" si="3"/>
        <v>38997</v>
      </c>
      <c r="AR16" s="26">
        <f t="shared" si="4"/>
        <v>246236</v>
      </c>
    </row>
    <row r="17" spans="1:44" x14ac:dyDescent="0.2">
      <c r="A17" s="4" t="s">
        <v>4694</v>
      </c>
      <c r="B17" s="4" t="s">
        <v>4695</v>
      </c>
      <c r="C17" s="5" t="s">
        <v>4304</v>
      </c>
      <c r="D17" s="4" t="s">
        <v>4371</v>
      </c>
      <c r="E17" s="4" t="s">
        <v>4438</v>
      </c>
      <c r="G17" s="4" t="s">
        <v>1367</v>
      </c>
      <c r="H17" s="4" t="s">
        <v>3180</v>
      </c>
      <c r="I17" s="4" t="s">
        <v>1501</v>
      </c>
      <c r="J17" s="4" t="s">
        <v>1434</v>
      </c>
      <c r="K17" s="4" t="s">
        <v>4572</v>
      </c>
      <c r="M17" s="4" t="s">
        <v>4505</v>
      </c>
      <c r="N17" s="4" t="s">
        <v>3448</v>
      </c>
      <c r="O17" s="4" t="s">
        <v>3247</v>
      </c>
      <c r="Q17" s="4" t="s">
        <v>3582</v>
      </c>
      <c r="R17" s="4" t="s">
        <v>3515</v>
      </c>
      <c r="S17" s="4" t="s">
        <v>3314</v>
      </c>
      <c r="T17" s="4" t="s">
        <v>3381</v>
      </c>
      <c r="U17" s="4" t="s">
        <v>3649</v>
      </c>
      <c r="X17" s="12">
        <f>SUMIF(Sheet1!$T$10:$T$3962,C17,Sheet1!$J$10:$J$3962)</f>
        <v>0</v>
      </c>
      <c r="Y17" s="12">
        <f>SUMIF(Sheet1!$T$10:$T$3962,D17,Sheet1!$J$10:$J$3962)</f>
        <v>0</v>
      </c>
      <c r="Z17" s="12">
        <f>SUMIF(Sheet1!$T$10:$T$3962,E17,Sheet1!$J$10:$J$3962)</f>
        <v>0</v>
      </c>
      <c r="AA17" s="26">
        <f t="shared" si="0"/>
        <v>0</v>
      </c>
      <c r="AB17" s="12">
        <f>SUMIF(Sheet1!$T$10:$T$3962,G17,Sheet1!$J$10:$J$3962)</f>
        <v>0</v>
      </c>
      <c r="AC17" s="12">
        <f>SUMIF(Sheet1!$T$10:$T$3962,H17,Sheet1!$J$10:$J$3962)</f>
        <v>0</v>
      </c>
      <c r="AD17" s="12">
        <f>SUMIF(Sheet1!$T$10:$T$3962,I17,Sheet1!$J$10:$J$3962)</f>
        <v>0</v>
      </c>
      <c r="AE17" s="12">
        <f>SUMIF(Sheet1!$T$10:$T$3962,J17,Sheet1!$J$10:$J$3962)</f>
        <v>0</v>
      </c>
      <c r="AF17" s="12">
        <f>SUMIF(Sheet1!$T$10:$T$3962,K17,Sheet1!$J$10:$J$3962)</f>
        <v>0</v>
      </c>
      <c r="AG17" s="26">
        <f t="shared" si="1"/>
        <v>0</v>
      </c>
      <c r="AH17" s="12">
        <f>SUMIF(Sheet1!$T$10:$T$3962,M17,Sheet1!$J$10:$J$3962)</f>
        <v>0</v>
      </c>
      <c r="AI17" s="12">
        <f>SUMIF(Sheet1!$T$10:$T$3962,N17,Sheet1!$J$10:$J$3962)</f>
        <v>0</v>
      </c>
      <c r="AJ17" s="12">
        <f>SUMIF(Sheet1!$T$10:$T$3962,O17,Sheet1!$J$10:$J$3962)</f>
        <v>0</v>
      </c>
      <c r="AK17" s="26">
        <f t="shared" si="2"/>
        <v>0</v>
      </c>
      <c r="AL17" s="12">
        <f>SUMIF(Sheet1!$T$10:$T$3962,Q17,Sheet1!$J$10:$J$3962)</f>
        <v>0</v>
      </c>
      <c r="AM17" s="12">
        <f>SUMIF(Sheet1!$T$10:$T$3962,R17,Sheet1!$J$10:$J$3962)</f>
        <v>0</v>
      </c>
      <c r="AN17" s="12">
        <f>SUMIF(Sheet1!$T$10:$T$3962,S17,Sheet1!$J$10:$J$3962)</f>
        <v>0</v>
      </c>
      <c r="AO17" s="12">
        <f>SUMIF(Sheet1!$T$10:$T$3962,T17,Sheet1!$J$10:$J$3962)</f>
        <v>0</v>
      </c>
      <c r="AP17" s="12">
        <f>SUMIF(Sheet1!$T$10:$T$3962,U17,Sheet1!$J$10:$J$3962)</f>
        <v>0</v>
      </c>
      <c r="AQ17" s="26">
        <f t="shared" si="3"/>
        <v>0</v>
      </c>
      <c r="AR17" s="26">
        <f t="shared" si="4"/>
        <v>0</v>
      </c>
    </row>
    <row r="18" spans="1:44" x14ac:dyDescent="0.2">
      <c r="A18" s="2" t="s">
        <v>4697</v>
      </c>
      <c r="B18" s="2" t="s">
        <v>4698</v>
      </c>
      <c r="C18" s="3" t="s">
        <v>4305</v>
      </c>
      <c r="D18" s="2" t="s">
        <v>4372</v>
      </c>
      <c r="E18" s="2" t="s">
        <v>4439</v>
      </c>
      <c r="G18" s="2" t="s">
        <v>1368</v>
      </c>
      <c r="H18" s="2" t="s">
        <v>3181</v>
      </c>
      <c r="I18" s="2" t="s">
        <v>1502</v>
      </c>
      <c r="J18" s="2" t="s">
        <v>1435</v>
      </c>
      <c r="K18" s="2" t="s">
        <v>4573</v>
      </c>
      <c r="M18" s="2" t="s">
        <v>4506</v>
      </c>
      <c r="N18" s="2" t="s">
        <v>3449</v>
      </c>
      <c r="O18" s="2" t="s">
        <v>3248</v>
      </c>
      <c r="Q18" s="2" t="s">
        <v>3583</v>
      </c>
      <c r="R18" s="2" t="s">
        <v>3516</v>
      </c>
      <c r="S18" s="2" t="s">
        <v>3315</v>
      </c>
      <c r="T18" s="2" t="s">
        <v>3382</v>
      </c>
      <c r="U18" s="2" t="s">
        <v>3650</v>
      </c>
      <c r="X18" s="12">
        <f>SUMIF(Sheet1!$T$10:$T$3962,C18,Sheet1!$J$10:$J$3962)</f>
        <v>0</v>
      </c>
      <c r="Y18" s="12">
        <f>SUMIF(Sheet1!$T$10:$T$3962,D18,Sheet1!$J$10:$J$3962)</f>
        <v>5081139</v>
      </c>
      <c r="Z18" s="12">
        <f>SUMIF(Sheet1!$T$10:$T$3962,E18,Sheet1!$J$10:$J$3962)</f>
        <v>0</v>
      </c>
      <c r="AA18" s="26">
        <f t="shared" si="0"/>
        <v>5081139</v>
      </c>
      <c r="AB18" s="12">
        <f>SUMIF(Sheet1!$T$10:$T$3962,G18,Sheet1!$J$10:$J$3962)</f>
        <v>158789</v>
      </c>
      <c r="AC18" s="12">
        <f>SUMIF(Sheet1!$T$10:$T$3962,H18,Sheet1!$J$10:$J$3962)</f>
        <v>0</v>
      </c>
      <c r="AD18" s="12">
        <f>SUMIF(Sheet1!$T$10:$T$3962,I18,Sheet1!$J$10:$J$3962)</f>
        <v>9254</v>
      </c>
      <c r="AE18" s="12">
        <f>SUMIF(Sheet1!$T$10:$T$3962,J18,Sheet1!$J$10:$J$3962)</f>
        <v>0</v>
      </c>
      <c r="AF18" s="12">
        <f>SUMIF(Sheet1!$T$10:$T$3962,K18,Sheet1!$J$10:$J$3962)</f>
        <v>0</v>
      </c>
      <c r="AG18" s="26">
        <f t="shared" si="1"/>
        <v>168043</v>
      </c>
      <c r="AH18" s="12">
        <f>SUMIF(Sheet1!$T$10:$T$3962,M18,Sheet1!$J$10:$J$3962)</f>
        <v>68220</v>
      </c>
      <c r="AI18" s="12">
        <f>SUMIF(Sheet1!$T$10:$T$3962,N18,Sheet1!$J$10:$J$3962)</f>
        <v>0</v>
      </c>
      <c r="AJ18" s="12">
        <f>SUMIF(Sheet1!$T$10:$T$3962,O18,Sheet1!$J$10:$J$3962)</f>
        <v>0</v>
      </c>
      <c r="AK18" s="26">
        <f t="shared" si="2"/>
        <v>68220</v>
      </c>
      <c r="AL18" s="12">
        <f>SUMIF(Sheet1!$T$10:$T$3962,Q18,Sheet1!$J$10:$J$3962)</f>
        <v>0</v>
      </c>
      <c r="AM18" s="12">
        <f>SUMIF(Sheet1!$T$10:$T$3962,R18,Sheet1!$J$10:$J$3962)</f>
        <v>3449645</v>
      </c>
      <c r="AN18" s="12">
        <f>SUMIF(Sheet1!$T$10:$T$3962,S18,Sheet1!$J$10:$J$3962)</f>
        <v>151311</v>
      </c>
      <c r="AO18" s="12">
        <f>SUMIF(Sheet1!$T$10:$T$3962,T18,Sheet1!$J$10:$J$3962)</f>
        <v>1095842</v>
      </c>
      <c r="AP18" s="12">
        <f>SUMIF(Sheet1!$T$10:$T$3962,U18,Sheet1!$J$10:$J$3962)</f>
        <v>0</v>
      </c>
      <c r="AQ18" s="26">
        <f t="shared" si="3"/>
        <v>4696798</v>
      </c>
      <c r="AR18" s="26">
        <f t="shared" si="4"/>
        <v>10014200</v>
      </c>
    </row>
    <row r="19" spans="1:44" x14ac:dyDescent="0.2">
      <c r="A19" s="4" t="s">
        <v>4700</v>
      </c>
      <c r="B19" s="4" t="s">
        <v>4701</v>
      </c>
      <c r="C19" s="5" t="s">
        <v>4306</v>
      </c>
      <c r="D19" s="4" t="s">
        <v>4373</v>
      </c>
      <c r="E19" s="4" t="s">
        <v>4440</v>
      </c>
      <c r="G19" s="4" t="s">
        <v>1369</v>
      </c>
      <c r="H19" s="4" t="s">
        <v>3182</v>
      </c>
      <c r="I19" s="4" t="s">
        <v>1503</v>
      </c>
      <c r="J19" s="4" t="s">
        <v>1436</v>
      </c>
      <c r="K19" s="4" t="s">
        <v>4574</v>
      </c>
      <c r="M19" s="4" t="s">
        <v>4507</v>
      </c>
      <c r="N19" s="4" t="s">
        <v>3450</v>
      </c>
      <c r="O19" s="4" t="s">
        <v>3249</v>
      </c>
      <c r="Q19" s="4" t="s">
        <v>3584</v>
      </c>
      <c r="R19" s="4" t="s">
        <v>3517</v>
      </c>
      <c r="S19" s="4" t="s">
        <v>3316</v>
      </c>
      <c r="T19" s="4" t="s">
        <v>3383</v>
      </c>
      <c r="U19" s="4" t="s">
        <v>3651</v>
      </c>
      <c r="X19" s="12">
        <f>SUMIF(Sheet1!$T$10:$T$3962,C19,Sheet1!$J$10:$J$3962)</f>
        <v>0</v>
      </c>
      <c r="Y19" s="12">
        <f>SUMIF(Sheet1!$T$10:$T$3962,D19,Sheet1!$J$10:$J$3962)</f>
        <v>0</v>
      </c>
      <c r="Z19" s="12">
        <f>SUMIF(Sheet1!$T$10:$T$3962,E19,Sheet1!$J$10:$J$3962)</f>
        <v>0</v>
      </c>
      <c r="AA19" s="26">
        <f t="shared" si="0"/>
        <v>0</v>
      </c>
      <c r="AB19" s="12">
        <f>SUMIF(Sheet1!$T$10:$T$3962,G19,Sheet1!$J$10:$J$3962)</f>
        <v>0</v>
      </c>
      <c r="AC19" s="12">
        <f>SUMIF(Sheet1!$T$10:$T$3962,H19,Sheet1!$J$10:$J$3962)</f>
        <v>0</v>
      </c>
      <c r="AD19" s="12">
        <f>SUMIF(Sheet1!$T$10:$T$3962,I19,Sheet1!$J$10:$J$3962)</f>
        <v>0</v>
      </c>
      <c r="AE19" s="12">
        <f>SUMIF(Sheet1!$T$10:$T$3962,J19,Sheet1!$J$10:$J$3962)</f>
        <v>0</v>
      </c>
      <c r="AF19" s="12">
        <f>SUMIF(Sheet1!$T$10:$T$3962,K19,Sheet1!$J$10:$J$3962)</f>
        <v>0</v>
      </c>
      <c r="AG19" s="26">
        <f t="shared" si="1"/>
        <v>0</v>
      </c>
      <c r="AH19" s="12">
        <f>SUMIF(Sheet1!$T$10:$T$3962,M19,Sheet1!$J$10:$J$3962)</f>
        <v>0</v>
      </c>
      <c r="AI19" s="12">
        <f>SUMIF(Sheet1!$T$10:$T$3962,N19,Sheet1!$J$10:$J$3962)</f>
        <v>0</v>
      </c>
      <c r="AJ19" s="12">
        <f>SUMIF(Sheet1!$T$10:$T$3962,O19,Sheet1!$J$10:$J$3962)</f>
        <v>0</v>
      </c>
      <c r="AK19" s="26">
        <f t="shared" si="2"/>
        <v>0</v>
      </c>
      <c r="AL19" s="12">
        <f>SUMIF(Sheet1!$T$10:$T$3962,Q19,Sheet1!$J$10:$J$3962)</f>
        <v>0</v>
      </c>
      <c r="AM19" s="12">
        <f>SUMIF(Sheet1!$T$10:$T$3962,R19,Sheet1!$J$10:$J$3962)</f>
        <v>0</v>
      </c>
      <c r="AN19" s="12">
        <f>SUMIF(Sheet1!$T$10:$T$3962,S19,Sheet1!$J$10:$J$3962)</f>
        <v>0</v>
      </c>
      <c r="AO19" s="12">
        <f>SUMIF(Sheet1!$T$10:$T$3962,T19,Sheet1!$J$10:$J$3962)</f>
        <v>0</v>
      </c>
      <c r="AP19" s="12">
        <f>SUMIF(Sheet1!$T$10:$T$3962,U19,Sheet1!$J$10:$J$3962)</f>
        <v>0</v>
      </c>
      <c r="AQ19" s="26">
        <f t="shared" si="3"/>
        <v>0</v>
      </c>
      <c r="AR19" s="26">
        <f t="shared" si="4"/>
        <v>0</v>
      </c>
    </row>
    <row r="20" spans="1:44" x14ac:dyDescent="0.2">
      <c r="A20" s="2" t="s">
        <v>4703</v>
      </c>
      <c r="B20" s="2" t="s">
        <v>4704</v>
      </c>
      <c r="C20" s="3" t="s">
        <v>4307</v>
      </c>
      <c r="D20" s="2" t="s">
        <v>4374</v>
      </c>
      <c r="E20" s="2" t="s">
        <v>4441</v>
      </c>
      <c r="G20" s="2" t="s">
        <v>1370</v>
      </c>
      <c r="H20" s="2" t="s">
        <v>3183</v>
      </c>
      <c r="I20" s="2" t="s">
        <v>1504</v>
      </c>
      <c r="J20" s="2" t="s">
        <v>1437</v>
      </c>
      <c r="K20" s="2" t="s">
        <v>4575</v>
      </c>
      <c r="M20" s="2" t="s">
        <v>4508</v>
      </c>
      <c r="N20" s="2" t="s">
        <v>3451</v>
      </c>
      <c r="O20" s="2" t="s">
        <v>3250</v>
      </c>
      <c r="Q20" s="2" t="s">
        <v>3585</v>
      </c>
      <c r="R20" s="2" t="s">
        <v>3518</v>
      </c>
      <c r="S20" s="2" t="s">
        <v>3317</v>
      </c>
      <c r="T20" s="2" t="s">
        <v>3384</v>
      </c>
      <c r="U20" s="2" t="s">
        <v>3652</v>
      </c>
      <c r="X20" s="12">
        <f>SUMIF(Sheet1!$T$10:$T$3962,C20,Sheet1!$J$10:$J$3962)</f>
        <v>0</v>
      </c>
      <c r="Y20" s="12">
        <f>SUMIF(Sheet1!$T$10:$T$3962,D20,Sheet1!$J$10:$J$3962)</f>
        <v>5081139</v>
      </c>
      <c r="Z20" s="12">
        <f>SUMIF(Sheet1!$T$10:$T$3962,E20,Sheet1!$J$10:$J$3962)</f>
        <v>0</v>
      </c>
      <c r="AA20" s="26">
        <f t="shared" si="0"/>
        <v>5081139</v>
      </c>
      <c r="AB20" s="12">
        <f>SUMIF(Sheet1!$T$10:$T$3962,G20,Sheet1!$J$10:$J$3962)</f>
        <v>158789</v>
      </c>
      <c r="AC20" s="12">
        <f>SUMIF(Sheet1!$T$10:$T$3962,H20,Sheet1!$J$10:$J$3962)</f>
        <v>0</v>
      </c>
      <c r="AD20" s="12">
        <f>SUMIF(Sheet1!$T$10:$T$3962,I20,Sheet1!$J$10:$J$3962)</f>
        <v>9254</v>
      </c>
      <c r="AE20" s="12">
        <f>SUMIF(Sheet1!$T$10:$T$3962,J20,Sheet1!$J$10:$J$3962)</f>
        <v>0</v>
      </c>
      <c r="AF20" s="12">
        <f>SUMIF(Sheet1!$T$10:$T$3962,K20,Sheet1!$J$10:$J$3962)</f>
        <v>0</v>
      </c>
      <c r="AG20" s="26">
        <f t="shared" si="1"/>
        <v>168043</v>
      </c>
      <c r="AH20" s="12">
        <f>SUMIF(Sheet1!$T$10:$T$3962,M20,Sheet1!$J$10:$J$3962)</f>
        <v>68220</v>
      </c>
      <c r="AI20" s="12">
        <f>SUMIF(Sheet1!$T$10:$T$3962,N20,Sheet1!$J$10:$J$3962)</f>
        <v>0</v>
      </c>
      <c r="AJ20" s="12">
        <f>SUMIF(Sheet1!$T$10:$T$3962,O20,Sheet1!$J$10:$J$3962)</f>
        <v>0</v>
      </c>
      <c r="AK20" s="26">
        <f t="shared" si="2"/>
        <v>68220</v>
      </c>
      <c r="AL20" s="12">
        <f>SUMIF(Sheet1!$T$10:$T$3962,Q20,Sheet1!$J$10:$J$3962)</f>
        <v>0</v>
      </c>
      <c r="AM20" s="12">
        <f>SUMIF(Sheet1!$T$10:$T$3962,R20,Sheet1!$J$10:$J$3962)</f>
        <v>3449645</v>
      </c>
      <c r="AN20" s="12">
        <f>SUMIF(Sheet1!$T$10:$T$3962,S20,Sheet1!$J$10:$J$3962)</f>
        <v>151311</v>
      </c>
      <c r="AO20" s="12">
        <f>SUMIF(Sheet1!$T$10:$T$3962,T20,Sheet1!$J$10:$J$3962)</f>
        <v>1095842</v>
      </c>
      <c r="AP20" s="12">
        <f>SUMIF(Sheet1!$T$10:$T$3962,U20,Sheet1!$J$10:$J$3962)</f>
        <v>0</v>
      </c>
      <c r="AQ20" s="26">
        <f t="shared" si="3"/>
        <v>4696798</v>
      </c>
      <c r="AR20" s="26">
        <f t="shared" si="4"/>
        <v>10014200</v>
      </c>
    </row>
    <row r="21" spans="1:44" x14ac:dyDescent="0.2">
      <c r="A21" s="6" t="s">
        <v>4706</v>
      </c>
      <c r="B21" s="6" t="s">
        <v>4707</v>
      </c>
    </row>
    <row r="22" spans="1:44" x14ac:dyDescent="0.2">
      <c r="A22" s="4" t="s">
        <v>4709</v>
      </c>
      <c r="B22" s="4" t="s">
        <v>4710</v>
      </c>
      <c r="C22" s="5" t="s">
        <v>4309</v>
      </c>
      <c r="D22" s="4" t="s">
        <v>4376</v>
      </c>
      <c r="E22" s="4" t="s">
        <v>4443</v>
      </c>
      <c r="G22" s="4" t="s">
        <v>1372</v>
      </c>
      <c r="H22" s="4" t="s">
        <v>3185</v>
      </c>
      <c r="I22" s="4" t="s">
        <v>1506</v>
      </c>
      <c r="J22" s="4" t="s">
        <v>1439</v>
      </c>
      <c r="K22" s="4" t="s">
        <v>4577</v>
      </c>
      <c r="M22" s="4" t="s">
        <v>4510</v>
      </c>
      <c r="N22" s="4" t="s">
        <v>3453</v>
      </c>
      <c r="O22" s="4" t="s">
        <v>3252</v>
      </c>
      <c r="Q22" s="4" t="s">
        <v>3587</v>
      </c>
      <c r="R22" s="4" t="s">
        <v>3520</v>
      </c>
      <c r="S22" s="4" t="s">
        <v>3319</v>
      </c>
      <c r="T22" s="4" t="s">
        <v>3386</v>
      </c>
      <c r="U22" s="4" t="s">
        <v>3654</v>
      </c>
      <c r="X22" s="12">
        <f>SUMIF(Sheet1!$T$10:$T$3962,C22,Sheet1!$J$10:$J$3962)</f>
        <v>0</v>
      </c>
      <c r="Y22" s="12">
        <f>SUMIF(Sheet1!$T$10:$T$3962,D22,Sheet1!$J$10:$J$3962)</f>
        <v>0</v>
      </c>
      <c r="Z22" s="12">
        <f>SUMIF(Sheet1!$T$10:$T$3962,E22,Sheet1!$J$10:$J$3962)</f>
        <v>0</v>
      </c>
      <c r="AA22" s="26">
        <f>SUM(X22:Z22)</f>
        <v>0</v>
      </c>
      <c r="AB22" s="12">
        <f>SUMIF(Sheet1!$T$10:$T$3962,G22,Sheet1!$J$10:$J$3962)</f>
        <v>0</v>
      </c>
      <c r="AC22" s="12">
        <f>SUMIF(Sheet1!$T$10:$T$3962,H22,Sheet1!$J$10:$J$3962)</f>
        <v>0</v>
      </c>
      <c r="AD22" s="12">
        <f>SUMIF(Sheet1!$T$10:$T$3962,I22,Sheet1!$J$10:$J$3962)</f>
        <v>0</v>
      </c>
      <c r="AE22" s="12">
        <f>SUMIF(Sheet1!$T$10:$T$3962,J22,Sheet1!$J$10:$J$3962)</f>
        <v>0</v>
      </c>
      <c r="AF22" s="12">
        <f>SUMIF(Sheet1!$T$10:$T$3962,K22,Sheet1!$J$10:$J$3962)</f>
        <v>0</v>
      </c>
      <c r="AG22" s="26">
        <f>SUM(AB22:AF22)</f>
        <v>0</v>
      </c>
      <c r="AH22" s="12">
        <f>SUMIF(Sheet1!$T$10:$T$3962,M22,Sheet1!$J$10:$J$3962)</f>
        <v>0</v>
      </c>
      <c r="AI22" s="12">
        <f>SUMIF(Sheet1!$T$10:$T$3962,N22,Sheet1!$J$10:$J$3962)</f>
        <v>0</v>
      </c>
      <c r="AJ22" s="12">
        <f>SUMIF(Sheet1!$T$10:$T$3962,O22,Sheet1!$J$10:$J$3962)</f>
        <v>0</v>
      </c>
      <c r="AK22" s="26">
        <f>SUM(AH22:AJ22)</f>
        <v>0</v>
      </c>
      <c r="AL22" s="12">
        <f>SUMIF(Sheet1!$T$10:$T$3962,Q22,Sheet1!$J$10:$J$3962)</f>
        <v>0</v>
      </c>
      <c r="AM22" s="12">
        <f>SUMIF(Sheet1!$T$10:$T$3962,R22,Sheet1!$J$10:$J$3962)</f>
        <v>0</v>
      </c>
      <c r="AN22" s="12">
        <f>SUMIF(Sheet1!$T$10:$T$3962,S22,Sheet1!$J$10:$J$3962)</f>
        <v>0</v>
      </c>
      <c r="AO22" s="12">
        <f>SUMIF(Sheet1!$T$10:$T$3962,T22,Sheet1!$J$10:$J$3962)</f>
        <v>0</v>
      </c>
      <c r="AP22" s="12">
        <f>SUMIF(Sheet1!$T$10:$T$3962,U22,Sheet1!$J$10:$J$3962)</f>
        <v>0</v>
      </c>
      <c r="AQ22" s="26">
        <f>SUM(AL22:AP22)</f>
        <v>0</v>
      </c>
      <c r="AR22" s="26">
        <f>+AQ22+AK22+AG22+AA22</f>
        <v>0</v>
      </c>
    </row>
    <row r="23" spans="1:44" x14ac:dyDescent="0.2">
      <c r="A23" s="4" t="s">
        <v>4712</v>
      </c>
      <c r="B23" s="4" t="s">
        <v>1533</v>
      </c>
      <c r="C23" s="5" t="s">
        <v>4310</v>
      </c>
      <c r="D23" s="4" t="s">
        <v>4377</v>
      </c>
      <c r="E23" s="4" t="s">
        <v>4444</v>
      </c>
      <c r="G23" s="4" t="s">
        <v>1373</v>
      </c>
      <c r="H23" s="4" t="s">
        <v>3186</v>
      </c>
      <c r="I23" s="4" t="s">
        <v>1507</v>
      </c>
      <c r="J23" s="4" t="s">
        <v>1440</v>
      </c>
      <c r="K23" s="4" t="s">
        <v>4578</v>
      </c>
      <c r="M23" s="4" t="s">
        <v>4511</v>
      </c>
      <c r="N23" s="4" t="s">
        <v>3454</v>
      </c>
      <c r="O23" s="4" t="s">
        <v>3253</v>
      </c>
      <c r="Q23" s="4" t="s">
        <v>3588</v>
      </c>
      <c r="R23" s="4" t="s">
        <v>3521</v>
      </c>
      <c r="S23" s="4" t="s">
        <v>3320</v>
      </c>
      <c r="T23" s="4" t="s">
        <v>3387</v>
      </c>
      <c r="U23" s="4" t="s">
        <v>3655</v>
      </c>
      <c r="X23" s="12">
        <f>SUMIF(Sheet1!$T$10:$T$3962,C23,Sheet1!$J$10:$J$3962)</f>
        <v>0</v>
      </c>
      <c r="Y23" s="12">
        <f>SUMIF(Sheet1!$T$10:$T$3962,D23,Sheet1!$J$10:$J$3962)</f>
        <v>0</v>
      </c>
      <c r="Z23" s="12">
        <f>SUMIF(Sheet1!$T$10:$T$3962,E23,Sheet1!$J$10:$J$3962)</f>
        <v>0</v>
      </c>
      <c r="AA23" s="26">
        <f>SUM(X23:Z23)</f>
        <v>0</v>
      </c>
      <c r="AB23" s="12">
        <f>SUMIF(Sheet1!$T$10:$T$3962,G23,Sheet1!$J$10:$J$3962)</f>
        <v>0</v>
      </c>
      <c r="AC23" s="12">
        <f>SUMIF(Sheet1!$T$10:$T$3962,H23,Sheet1!$J$10:$J$3962)</f>
        <v>0</v>
      </c>
      <c r="AD23" s="12">
        <f>SUMIF(Sheet1!$T$10:$T$3962,I23,Sheet1!$J$10:$J$3962)</f>
        <v>0</v>
      </c>
      <c r="AE23" s="12">
        <f>SUMIF(Sheet1!$T$10:$T$3962,J23,Sheet1!$J$10:$J$3962)</f>
        <v>0</v>
      </c>
      <c r="AF23" s="12">
        <f>SUMIF(Sheet1!$T$10:$T$3962,K23,Sheet1!$J$10:$J$3962)</f>
        <v>0</v>
      </c>
      <c r="AG23" s="26">
        <f>SUM(AB23:AF23)</f>
        <v>0</v>
      </c>
      <c r="AH23" s="12">
        <f>SUMIF(Sheet1!$T$10:$T$3962,M23,Sheet1!$J$10:$J$3962)</f>
        <v>0</v>
      </c>
      <c r="AI23" s="12">
        <f>SUMIF(Sheet1!$T$10:$T$3962,N23,Sheet1!$J$10:$J$3962)</f>
        <v>0</v>
      </c>
      <c r="AJ23" s="12">
        <f>SUMIF(Sheet1!$T$10:$T$3962,O23,Sheet1!$J$10:$J$3962)</f>
        <v>0</v>
      </c>
      <c r="AK23" s="26">
        <f>SUM(AH23:AJ23)</f>
        <v>0</v>
      </c>
      <c r="AL23" s="12">
        <f>SUMIF(Sheet1!$T$10:$T$3962,Q23,Sheet1!$J$10:$J$3962)</f>
        <v>0</v>
      </c>
      <c r="AM23" s="12">
        <f>SUMIF(Sheet1!$T$10:$T$3962,R23,Sheet1!$J$10:$J$3962)</f>
        <v>0</v>
      </c>
      <c r="AN23" s="12">
        <f>SUMIF(Sheet1!$T$10:$T$3962,S23,Sheet1!$J$10:$J$3962)</f>
        <v>0</v>
      </c>
      <c r="AO23" s="12">
        <f>SUMIF(Sheet1!$T$10:$T$3962,T23,Sheet1!$J$10:$J$3962)</f>
        <v>0</v>
      </c>
      <c r="AP23" s="12">
        <f>SUMIF(Sheet1!$T$10:$T$3962,U23,Sheet1!$J$10:$J$3962)</f>
        <v>0</v>
      </c>
      <c r="AQ23" s="26">
        <f>SUM(AL23:AP23)</f>
        <v>0</v>
      </c>
      <c r="AR23" s="26">
        <f>+AQ23+AK23+AG23+AA23</f>
        <v>0</v>
      </c>
    </row>
    <row r="24" spans="1:44" x14ac:dyDescent="0.2">
      <c r="A24" s="4" t="s">
        <v>1535</v>
      </c>
      <c r="B24" s="4" t="s">
        <v>1536</v>
      </c>
      <c r="C24" s="5" t="s">
        <v>4311</v>
      </c>
      <c r="D24" s="4" t="s">
        <v>4378</v>
      </c>
      <c r="E24" s="4" t="s">
        <v>4445</v>
      </c>
      <c r="G24" s="4" t="s">
        <v>1374</v>
      </c>
      <c r="H24" s="4" t="s">
        <v>3187</v>
      </c>
      <c r="I24" s="4" t="s">
        <v>1508</v>
      </c>
      <c r="J24" s="4" t="s">
        <v>1441</v>
      </c>
      <c r="K24" s="4" t="s">
        <v>4579</v>
      </c>
      <c r="M24" s="4" t="s">
        <v>4512</v>
      </c>
      <c r="N24" s="4" t="s">
        <v>3455</v>
      </c>
      <c r="O24" s="4" t="s">
        <v>3254</v>
      </c>
      <c r="Q24" s="4" t="s">
        <v>3589</v>
      </c>
      <c r="R24" s="4" t="s">
        <v>3522</v>
      </c>
      <c r="S24" s="4" t="s">
        <v>3321</v>
      </c>
      <c r="T24" s="4" t="s">
        <v>3388</v>
      </c>
      <c r="U24" s="4" t="s">
        <v>3656</v>
      </c>
      <c r="X24" s="12">
        <f>SUMIF(Sheet1!$T$10:$T$3962,C24,Sheet1!$J$10:$J$3962)</f>
        <v>0</v>
      </c>
      <c r="Y24" s="12">
        <f>SUMIF(Sheet1!$T$10:$T$3962,D24,Sheet1!$J$10:$J$3962)</f>
        <v>0</v>
      </c>
      <c r="Z24" s="12">
        <f>SUMIF(Sheet1!$T$10:$T$3962,E24,Sheet1!$J$10:$J$3962)</f>
        <v>0</v>
      </c>
      <c r="AA24" s="26">
        <f>SUM(X24:Z24)</f>
        <v>0</v>
      </c>
      <c r="AB24" s="12">
        <f>SUMIF(Sheet1!$T$10:$T$3962,G24,Sheet1!$J$10:$J$3962)</f>
        <v>0</v>
      </c>
      <c r="AC24" s="12">
        <f>SUMIF(Sheet1!$T$10:$T$3962,H24,Sheet1!$J$10:$J$3962)</f>
        <v>0</v>
      </c>
      <c r="AD24" s="12">
        <f>SUMIF(Sheet1!$T$10:$T$3962,I24,Sheet1!$J$10:$J$3962)</f>
        <v>0</v>
      </c>
      <c r="AE24" s="12">
        <f>SUMIF(Sheet1!$T$10:$T$3962,J24,Sheet1!$J$10:$J$3962)</f>
        <v>0</v>
      </c>
      <c r="AF24" s="12">
        <f>SUMIF(Sheet1!$T$10:$T$3962,K24,Sheet1!$J$10:$J$3962)</f>
        <v>0</v>
      </c>
      <c r="AG24" s="26">
        <f>SUM(AB24:AF24)</f>
        <v>0</v>
      </c>
      <c r="AH24" s="12">
        <f>SUMIF(Sheet1!$T$10:$T$3962,M24,Sheet1!$J$10:$J$3962)</f>
        <v>0</v>
      </c>
      <c r="AI24" s="12">
        <f>SUMIF(Sheet1!$T$10:$T$3962,N24,Sheet1!$J$10:$J$3962)</f>
        <v>0</v>
      </c>
      <c r="AJ24" s="12">
        <f>SUMIF(Sheet1!$T$10:$T$3962,O24,Sheet1!$J$10:$J$3962)</f>
        <v>0</v>
      </c>
      <c r="AK24" s="26">
        <f>SUM(AH24:AJ24)</f>
        <v>0</v>
      </c>
      <c r="AL24" s="12">
        <f>SUMIF(Sheet1!$T$10:$T$3962,Q24,Sheet1!$J$10:$J$3962)</f>
        <v>0</v>
      </c>
      <c r="AM24" s="12">
        <f>SUMIF(Sheet1!$T$10:$T$3962,R24,Sheet1!$J$10:$J$3962)</f>
        <v>0</v>
      </c>
      <c r="AN24" s="12">
        <f>SUMIF(Sheet1!$T$10:$T$3962,S24,Sheet1!$J$10:$J$3962)</f>
        <v>0</v>
      </c>
      <c r="AO24" s="12">
        <f>SUMIF(Sheet1!$T$10:$T$3962,T24,Sheet1!$J$10:$J$3962)</f>
        <v>0</v>
      </c>
      <c r="AP24" s="12">
        <f>SUMIF(Sheet1!$T$10:$T$3962,U24,Sheet1!$J$10:$J$3962)</f>
        <v>0</v>
      </c>
      <c r="AQ24" s="26">
        <f>SUM(AL24:AP24)</f>
        <v>0</v>
      </c>
      <c r="AR24" s="26">
        <f>+AQ24+AK24+AG24+AA24</f>
        <v>0</v>
      </c>
    </row>
    <row r="25" spans="1:44" x14ac:dyDescent="0.2">
      <c r="A25" s="2" t="s">
        <v>1538</v>
      </c>
      <c r="B25" s="2" t="s">
        <v>1539</v>
      </c>
      <c r="C25" s="3" t="s">
        <v>4312</v>
      </c>
      <c r="D25" s="2" t="s">
        <v>4379</v>
      </c>
      <c r="E25" s="2" t="s">
        <v>4446</v>
      </c>
      <c r="G25" s="2" t="s">
        <v>1375</v>
      </c>
      <c r="H25" s="2" t="s">
        <v>3188</v>
      </c>
      <c r="I25" s="2" t="s">
        <v>1509</v>
      </c>
      <c r="J25" s="2" t="s">
        <v>1442</v>
      </c>
      <c r="K25" s="2" t="s">
        <v>4580</v>
      </c>
      <c r="M25" s="2" t="s">
        <v>4513</v>
      </c>
      <c r="N25" s="2" t="s">
        <v>3456</v>
      </c>
      <c r="O25" s="2" t="s">
        <v>3255</v>
      </c>
      <c r="Q25" s="2" t="s">
        <v>3590</v>
      </c>
      <c r="R25" s="2" t="s">
        <v>3523</v>
      </c>
      <c r="S25" s="2" t="s">
        <v>3322</v>
      </c>
      <c r="T25" s="2" t="s">
        <v>3389</v>
      </c>
      <c r="U25" s="2" t="s">
        <v>3657</v>
      </c>
      <c r="X25" s="12">
        <f>SUMIF(Sheet1!$T$10:$T$3962,C25,Sheet1!$J$10:$J$3962)</f>
        <v>0</v>
      </c>
      <c r="Y25" s="12">
        <f>SUMIF(Sheet1!$T$10:$T$3962,D25,Sheet1!$J$10:$J$3962)</f>
        <v>0</v>
      </c>
      <c r="Z25" s="12">
        <f>SUMIF(Sheet1!$T$10:$T$3962,E25,Sheet1!$J$10:$J$3962)</f>
        <v>0</v>
      </c>
      <c r="AA25" s="26">
        <f>SUM(X25:Z25)</f>
        <v>0</v>
      </c>
      <c r="AB25" s="12">
        <f>SUMIF(Sheet1!$T$10:$T$3962,G25,Sheet1!$J$10:$J$3962)</f>
        <v>0</v>
      </c>
      <c r="AC25" s="12">
        <f>SUMIF(Sheet1!$T$10:$T$3962,H25,Sheet1!$J$10:$J$3962)</f>
        <v>0</v>
      </c>
      <c r="AD25" s="12">
        <f>SUMIF(Sheet1!$T$10:$T$3962,I25,Sheet1!$J$10:$J$3962)</f>
        <v>0</v>
      </c>
      <c r="AE25" s="12">
        <f>SUMIF(Sheet1!$T$10:$T$3962,J25,Sheet1!$J$10:$J$3962)</f>
        <v>0</v>
      </c>
      <c r="AF25" s="12">
        <f>SUMIF(Sheet1!$T$10:$T$3962,K25,Sheet1!$J$10:$J$3962)</f>
        <v>0</v>
      </c>
      <c r="AG25" s="26">
        <f>SUM(AB25:AF25)</f>
        <v>0</v>
      </c>
      <c r="AH25" s="12">
        <f>SUMIF(Sheet1!$T$10:$T$3962,M25,Sheet1!$J$10:$J$3962)</f>
        <v>0</v>
      </c>
      <c r="AI25" s="12">
        <f>SUMIF(Sheet1!$T$10:$T$3962,N25,Sheet1!$J$10:$J$3962)</f>
        <v>0</v>
      </c>
      <c r="AJ25" s="12">
        <f>SUMIF(Sheet1!$T$10:$T$3962,O25,Sheet1!$J$10:$J$3962)</f>
        <v>0</v>
      </c>
      <c r="AK25" s="26">
        <f>SUM(AH25:AJ25)</f>
        <v>0</v>
      </c>
      <c r="AL25" s="12">
        <f>SUMIF(Sheet1!$T$10:$T$3962,Q25,Sheet1!$J$10:$J$3962)</f>
        <v>0</v>
      </c>
      <c r="AM25" s="12">
        <f>SUMIF(Sheet1!$T$10:$T$3962,R25,Sheet1!$J$10:$J$3962)</f>
        <v>0</v>
      </c>
      <c r="AN25" s="12">
        <f>SUMIF(Sheet1!$T$10:$T$3962,S25,Sheet1!$J$10:$J$3962)</f>
        <v>0</v>
      </c>
      <c r="AO25" s="12">
        <f>SUMIF(Sheet1!$T$10:$T$3962,T25,Sheet1!$J$10:$J$3962)</f>
        <v>0</v>
      </c>
      <c r="AP25" s="12">
        <f>SUMIF(Sheet1!$T$10:$T$3962,U25,Sheet1!$J$10:$J$3962)</f>
        <v>0</v>
      </c>
      <c r="AQ25" s="26">
        <f>SUM(AL25:AP25)</f>
        <v>0</v>
      </c>
      <c r="AR25" s="26">
        <f>+AQ25+AK25+AG25+AA25</f>
        <v>0</v>
      </c>
    </row>
    <row r="26" spans="1:44" x14ac:dyDescent="0.2">
      <c r="A26" s="2" t="s">
        <v>1541</v>
      </c>
      <c r="B26" s="2" t="s">
        <v>1542</v>
      </c>
      <c r="C26" s="3" t="s">
        <v>4313</v>
      </c>
      <c r="D26" s="2" t="s">
        <v>4380</v>
      </c>
      <c r="E26" s="2" t="s">
        <v>4447</v>
      </c>
      <c r="G26" s="2" t="s">
        <v>1376</v>
      </c>
      <c r="H26" s="2" t="s">
        <v>3189</v>
      </c>
      <c r="I26" s="2" t="s">
        <v>1510</v>
      </c>
      <c r="J26" s="2" t="s">
        <v>1443</v>
      </c>
      <c r="K26" s="2" t="s">
        <v>4581</v>
      </c>
      <c r="M26" s="2" t="s">
        <v>4514</v>
      </c>
      <c r="N26" s="2" t="s">
        <v>3457</v>
      </c>
      <c r="O26" s="2" t="s">
        <v>3256</v>
      </c>
      <c r="Q26" s="2" t="s">
        <v>3591</v>
      </c>
      <c r="R26" s="2" t="s">
        <v>3524</v>
      </c>
      <c r="S26" s="2" t="s">
        <v>3323</v>
      </c>
      <c r="T26" s="2" t="s">
        <v>3390</v>
      </c>
      <c r="U26" s="2" t="s">
        <v>3658</v>
      </c>
      <c r="X26" s="12">
        <f>SUMIF(Sheet1!$T$10:$T$3962,C26,Sheet1!$J$10:$J$3962)</f>
        <v>0</v>
      </c>
      <c r="Y26" s="12">
        <f>SUMIF(Sheet1!$T$10:$T$3962,D26,Sheet1!$J$10:$J$3962)</f>
        <v>5081139</v>
      </c>
      <c r="Z26" s="12">
        <f>SUMIF(Sheet1!$T$10:$T$3962,E26,Sheet1!$J$10:$J$3962)</f>
        <v>0</v>
      </c>
      <c r="AA26" s="26">
        <f>SUM(X26:Z26)</f>
        <v>5081139</v>
      </c>
      <c r="AB26" s="12">
        <f>SUMIF(Sheet1!$T$10:$T$3962,G26,Sheet1!$J$10:$J$3962)</f>
        <v>158789</v>
      </c>
      <c r="AC26" s="12">
        <f>SUMIF(Sheet1!$T$10:$T$3962,H26,Sheet1!$J$10:$J$3962)</f>
        <v>0</v>
      </c>
      <c r="AD26" s="12">
        <f>SUMIF(Sheet1!$T$10:$T$3962,I26,Sheet1!$J$10:$J$3962)</f>
        <v>9254</v>
      </c>
      <c r="AE26" s="12">
        <f>SUMIF(Sheet1!$T$10:$T$3962,J26,Sheet1!$J$10:$J$3962)</f>
        <v>0</v>
      </c>
      <c r="AF26" s="12">
        <f>SUMIF(Sheet1!$T$10:$T$3962,K26,Sheet1!$J$10:$J$3962)</f>
        <v>0</v>
      </c>
      <c r="AG26" s="26">
        <f>SUM(AB26:AF26)</f>
        <v>168043</v>
      </c>
      <c r="AH26" s="12">
        <f>SUMIF(Sheet1!$T$10:$T$3962,M26,Sheet1!$J$10:$J$3962)</f>
        <v>68220</v>
      </c>
      <c r="AI26" s="12">
        <f>SUMIF(Sheet1!$T$10:$T$3962,N26,Sheet1!$J$10:$J$3962)</f>
        <v>0</v>
      </c>
      <c r="AJ26" s="12">
        <f>SUMIF(Sheet1!$T$10:$T$3962,O26,Sheet1!$J$10:$J$3962)</f>
        <v>0</v>
      </c>
      <c r="AK26" s="26">
        <f>SUM(AH26:AJ26)</f>
        <v>68220</v>
      </c>
      <c r="AL26" s="12">
        <f>SUMIF(Sheet1!$T$10:$T$3962,Q26,Sheet1!$J$10:$J$3962)</f>
        <v>0</v>
      </c>
      <c r="AM26" s="12">
        <f>SUMIF(Sheet1!$T$10:$T$3962,R26,Sheet1!$J$10:$J$3962)</f>
        <v>3449645</v>
      </c>
      <c r="AN26" s="12">
        <f>SUMIF(Sheet1!$T$10:$T$3962,S26,Sheet1!$J$10:$J$3962)</f>
        <v>151311</v>
      </c>
      <c r="AO26" s="12">
        <f>SUMIF(Sheet1!$T$10:$T$3962,T26,Sheet1!$J$10:$J$3962)</f>
        <v>1095842</v>
      </c>
      <c r="AP26" s="12">
        <f>SUMIF(Sheet1!$T$10:$T$3962,U26,Sheet1!$J$10:$J$3962)</f>
        <v>0</v>
      </c>
      <c r="AQ26" s="26">
        <f>SUM(AL26:AP26)</f>
        <v>4696798</v>
      </c>
      <c r="AR26" s="26">
        <f>+AQ26+AK26+AG26+AA26</f>
        <v>10014200</v>
      </c>
    </row>
    <row r="27" spans="1:44" x14ac:dyDescent="0.2">
      <c r="A27" s="6" t="s">
        <v>1544</v>
      </c>
      <c r="B27" s="6" t="s">
        <v>1545</v>
      </c>
    </row>
    <row r="28" spans="1:44" x14ac:dyDescent="0.2">
      <c r="A28" s="4" t="s">
        <v>1547</v>
      </c>
      <c r="B28" s="4" t="s">
        <v>1548</v>
      </c>
      <c r="C28" s="5" t="s">
        <v>4315</v>
      </c>
      <c r="D28" s="4" t="s">
        <v>4382</v>
      </c>
      <c r="E28" s="4" t="s">
        <v>4449</v>
      </c>
      <c r="G28" s="4" t="s">
        <v>1378</v>
      </c>
      <c r="H28" s="4" t="s">
        <v>3191</v>
      </c>
      <c r="I28" s="4" t="s">
        <v>1512</v>
      </c>
      <c r="J28" s="4" t="s">
        <v>1445</v>
      </c>
      <c r="K28" s="4" t="s">
        <v>4583</v>
      </c>
      <c r="M28" s="4" t="s">
        <v>4516</v>
      </c>
      <c r="N28" s="4" t="s">
        <v>3459</v>
      </c>
      <c r="O28" s="4" t="s">
        <v>3258</v>
      </c>
      <c r="Q28" s="4" t="s">
        <v>3593</v>
      </c>
      <c r="R28" s="4" t="s">
        <v>3526</v>
      </c>
      <c r="S28" s="4" t="s">
        <v>3325</v>
      </c>
      <c r="T28" s="4" t="s">
        <v>3392</v>
      </c>
      <c r="U28" s="4" t="s">
        <v>3660</v>
      </c>
      <c r="X28" s="12">
        <f>SUMIF(Sheet1!$T$10:$T$3962,C28,Sheet1!$J$10:$J$3962)</f>
        <v>481588</v>
      </c>
      <c r="Y28" s="12">
        <f>SUMIF(Sheet1!$T$10:$T$3962,D28,Sheet1!$J$10:$J$3962)</f>
        <v>507318</v>
      </c>
      <c r="Z28" s="12">
        <f>SUMIF(Sheet1!$T$10:$T$3962,E28,Sheet1!$J$10:$J$3962)</f>
        <v>593082</v>
      </c>
      <c r="AA28" s="26">
        <f t="shared" ref="AA28:AA45" si="5">SUM(X28:Z28)</f>
        <v>1581988</v>
      </c>
      <c r="AB28" s="12">
        <f>SUMIF(Sheet1!$T$10:$T$3962,G28,Sheet1!$J$10:$J$3962)</f>
        <v>557566</v>
      </c>
      <c r="AC28" s="12">
        <f>SUMIF(Sheet1!$T$10:$T$3962,H28,Sheet1!$J$10:$J$3962)</f>
        <v>0</v>
      </c>
      <c r="AD28" s="12">
        <f>SUMIF(Sheet1!$T$10:$T$3962,I28,Sheet1!$J$10:$J$3962)</f>
        <v>641421</v>
      </c>
      <c r="AE28" s="12">
        <f>SUMIF(Sheet1!$T$10:$T$3962,J28,Sheet1!$J$10:$J$3962)</f>
        <v>0</v>
      </c>
      <c r="AF28" s="12">
        <f>SUMIF(Sheet1!$T$10:$T$3962,K28,Sheet1!$J$10:$J$3962)</f>
        <v>0</v>
      </c>
      <c r="AG28" s="26">
        <f t="shared" ref="AG28:AG45" si="6">SUM(AB28:AF28)</f>
        <v>1198987</v>
      </c>
      <c r="AH28" s="12">
        <f>SUMIF(Sheet1!$T$10:$T$3962,M28,Sheet1!$J$10:$J$3962)</f>
        <v>395933</v>
      </c>
      <c r="AI28" s="12">
        <f>SUMIF(Sheet1!$T$10:$T$3962,N28,Sheet1!$J$10:$J$3962)</f>
        <v>0</v>
      </c>
      <c r="AJ28" s="12">
        <f>SUMIF(Sheet1!$T$10:$T$3962,O28,Sheet1!$J$10:$J$3962)</f>
        <v>0</v>
      </c>
      <c r="AK28" s="26">
        <f t="shared" ref="AK28:AK45" si="7">SUM(AH28:AJ28)</f>
        <v>395933</v>
      </c>
      <c r="AL28" s="12">
        <f>SUMIF(Sheet1!$T$10:$T$3962,Q28,Sheet1!$J$10:$J$3962)</f>
        <v>14320</v>
      </c>
      <c r="AM28" s="12">
        <f>SUMIF(Sheet1!$T$10:$T$3962,R28,Sheet1!$J$10:$J$3962)</f>
        <v>662190</v>
      </c>
      <c r="AN28" s="12">
        <f>SUMIF(Sheet1!$T$10:$T$3962,S28,Sheet1!$J$10:$J$3962)</f>
        <v>1234820</v>
      </c>
      <c r="AO28" s="12">
        <f>SUMIF(Sheet1!$T$10:$T$3962,T28,Sheet1!$J$10:$J$3962)</f>
        <v>275983</v>
      </c>
      <c r="AP28" s="12">
        <f>SUMIF(Sheet1!$T$10:$T$3962,U28,Sheet1!$J$10:$J$3962)</f>
        <v>0</v>
      </c>
      <c r="AQ28" s="26">
        <f t="shared" ref="AQ28:AQ45" si="8">SUM(AL28:AP28)</f>
        <v>2187313</v>
      </c>
      <c r="AR28" s="26">
        <f t="shared" ref="AR28:AR45" si="9">+AQ28+AK28+AG28+AA28</f>
        <v>5364221</v>
      </c>
    </row>
    <row r="29" spans="1:44" x14ac:dyDescent="0.2">
      <c r="A29" s="4" t="s">
        <v>1550</v>
      </c>
      <c r="B29" s="4" t="s">
        <v>1551</v>
      </c>
      <c r="C29" s="5" t="s">
        <v>4316</v>
      </c>
      <c r="D29" s="4" t="s">
        <v>4383</v>
      </c>
      <c r="E29" s="4" t="s">
        <v>4450</v>
      </c>
      <c r="G29" s="4" t="s">
        <v>1379</v>
      </c>
      <c r="H29" s="4" t="s">
        <v>3192</v>
      </c>
      <c r="I29" s="4" t="s">
        <v>1513</v>
      </c>
      <c r="J29" s="4" t="s">
        <v>1446</v>
      </c>
      <c r="K29" s="4" t="s">
        <v>4584</v>
      </c>
      <c r="M29" s="4" t="s">
        <v>4517</v>
      </c>
      <c r="N29" s="4" t="s">
        <v>3460</v>
      </c>
      <c r="O29" s="4" t="s">
        <v>3259</v>
      </c>
      <c r="Q29" s="4" t="s">
        <v>3594</v>
      </c>
      <c r="R29" s="4" t="s">
        <v>3527</v>
      </c>
      <c r="S29" s="4" t="s">
        <v>3326</v>
      </c>
      <c r="T29" s="4" t="s">
        <v>3393</v>
      </c>
      <c r="U29" s="4" t="s">
        <v>3661</v>
      </c>
      <c r="X29" s="12">
        <f>SUMIF(Sheet1!$T$10:$T$3962,C29,Sheet1!$J$10:$J$3962)</f>
        <v>362380</v>
      </c>
      <c r="Y29" s="12">
        <f>SUMIF(Sheet1!$T$10:$T$3962,D29,Sheet1!$J$10:$J$3962)</f>
        <v>421159</v>
      </c>
      <c r="Z29" s="12">
        <f>SUMIF(Sheet1!$T$10:$T$3962,E29,Sheet1!$J$10:$J$3962)</f>
        <v>472745</v>
      </c>
      <c r="AA29" s="26">
        <f t="shared" si="5"/>
        <v>1256284</v>
      </c>
      <c r="AB29" s="12">
        <f>SUMIF(Sheet1!$T$10:$T$3962,G29,Sheet1!$J$10:$J$3962)</f>
        <v>461464</v>
      </c>
      <c r="AC29" s="12">
        <f>SUMIF(Sheet1!$T$10:$T$3962,H29,Sheet1!$J$10:$J$3962)</f>
        <v>0</v>
      </c>
      <c r="AD29" s="12">
        <f>SUMIF(Sheet1!$T$10:$T$3962,I29,Sheet1!$J$10:$J$3962)</f>
        <v>476569</v>
      </c>
      <c r="AE29" s="12">
        <f>SUMIF(Sheet1!$T$10:$T$3962,J29,Sheet1!$J$10:$J$3962)</f>
        <v>0</v>
      </c>
      <c r="AF29" s="12">
        <f>SUMIF(Sheet1!$T$10:$T$3962,K29,Sheet1!$J$10:$J$3962)</f>
        <v>0</v>
      </c>
      <c r="AG29" s="26">
        <f t="shared" si="6"/>
        <v>938033</v>
      </c>
      <c r="AH29" s="12">
        <f>SUMIF(Sheet1!$T$10:$T$3962,M29,Sheet1!$J$10:$J$3962)</f>
        <v>280642</v>
      </c>
      <c r="AI29" s="12">
        <f>SUMIF(Sheet1!$T$10:$T$3962,N29,Sheet1!$J$10:$J$3962)</f>
        <v>0</v>
      </c>
      <c r="AJ29" s="12">
        <f>SUMIF(Sheet1!$T$10:$T$3962,O29,Sheet1!$J$10:$J$3962)</f>
        <v>0</v>
      </c>
      <c r="AK29" s="26">
        <f t="shared" si="7"/>
        <v>280642</v>
      </c>
      <c r="AL29" s="12">
        <f>SUMIF(Sheet1!$T$10:$T$3962,Q29,Sheet1!$J$10:$J$3962)</f>
        <v>13610</v>
      </c>
      <c r="AM29" s="12">
        <f>SUMIF(Sheet1!$T$10:$T$3962,R29,Sheet1!$J$10:$J$3962)</f>
        <v>428484</v>
      </c>
      <c r="AN29" s="12">
        <f>SUMIF(Sheet1!$T$10:$T$3962,S29,Sheet1!$J$10:$J$3962)</f>
        <v>775047</v>
      </c>
      <c r="AO29" s="12">
        <f>SUMIF(Sheet1!$T$10:$T$3962,T29,Sheet1!$J$10:$J$3962)</f>
        <v>178407</v>
      </c>
      <c r="AP29" s="12">
        <f>SUMIF(Sheet1!$T$10:$T$3962,U29,Sheet1!$J$10:$J$3962)</f>
        <v>0</v>
      </c>
      <c r="AQ29" s="26">
        <f t="shared" si="8"/>
        <v>1395548</v>
      </c>
      <c r="AR29" s="26">
        <f t="shared" si="9"/>
        <v>3870507</v>
      </c>
    </row>
    <row r="30" spans="1:44" x14ac:dyDescent="0.2">
      <c r="A30" s="4" t="s">
        <v>1553</v>
      </c>
      <c r="B30" s="4" t="s">
        <v>1554</v>
      </c>
      <c r="C30" s="5" t="s">
        <v>4317</v>
      </c>
      <c r="D30" s="4" t="s">
        <v>4384</v>
      </c>
      <c r="E30" s="4" t="s">
        <v>4451</v>
      </c>
      <c r="G30" s="4" t="s">
        <v>1380</v>
      </c>
      <c r="H30" s="4" t="s">
        <v>3193</v>
      </c>
      <c r="I30" s="4" t="s">
        <v>1514</v>
      </c>
      <c r="J30" s="4" t="s">
        <v>1447</v>
      </c>
      <c r="K30" s="4" t="s">
        <v>4585</v>
      </c>
      <c r="M30" s="4" t="s">
        <v>4518</v>
      </c>
      <c r="N30" s="4" t="s">
        <v>3461</v>
      </c>
      <c r="O30" s="4" t="s">
        <v>3260</v>
      </c>
      <c r="Q30" s="4" t="s">
        <v>3595</v>
      </c>
      <c r="R30" s="4" t="s">
        <v>3528</v>
      </c>
      <c r="S30" s="4" t="s">
        <v>3327</v>
      </c>
      <c r="T30" s="4" t="s">
        <v>3394</v>
      </c>
      <c r="U30" s="4" t="s">
        <v>3662</v>
      </c>
      <c r="X30" s="12">
        <f>SUMIF(Sheet1!$T$10:$T$3962,C30,Sheet1!$J$10:$J$3962)</f>
        <v>0</v>
      </c>
      <c r="Y30" s="12">
        <f>SUMIF(Sheet1!$T$10:$T$3962,D30,Sheet1!$J$10:$J$3962)</f>
        <v>0</v>
      </c>
      <c r="Z30" s="12">
        <f>SUMIF(Sheet1!$T$10:$T$3962,E30,Sheet1!$J$10:$J$3962)</f>
        <v>0</v>
      </c>
      <c r="AA30" s="26">
        <f t="shared" si="5"/>
        <v>0</v>
      </c>
      <c r="AB30" s="12">
        <f>SUMIF(Sheet1!$T$10:$T$3962,G30,Sheet1!$J$10:$J$3962)</f>
        <v>0</v>
      </c>
      <c r="AC30" s="12">
        <f>SUMIF(Sheet1!$T$10:$T$3962,H30,Sheet1!$J$10:$J$3962)</f>
        <v>0</v>
      </c>
      <c r="AD30" s="12">
        <f>SUMIF(Sheet1!$T$10:$T$3962,I30,Sheet1!$J$10:$J$3962)</f>
        <v>0</v>
      </c>
      <c r="AE30" s="12">
        <f>SUMIF(Sheet1!$T$10:$T$3962,J30,Sheet1!$J$10:$J$3962)</f>
        <v>0</v>
      </c>
      <c r="AF30" s="12">
        <f>SUMIF(Sheet1!$T$10:$T$3962,K30,Sheet1!$J$10:$J$3962)</f>
        <v>0</v>
      </c>
      <c r="AG30" s="26">
        <f t="shared" si="6"/>
        <v>0</v>
      </c>
      <c r="AH30" s="12">
        <f>SUMIF(Sheet1!$T$10:$T$3962,M30,Sheet1!$J$10:$J$3962)</f>
        <v>0</v>
      </c>
      <c r="AI30" s="12">
        <f>SUMIF(Sheet1!$T$10:$T$3962,N30,Sheet1!$J$10:$J$3962)</f>
        <v>0</v>
      </c>
      <c r="AJ30" s="12">
        <f>SUMIF(Sheet1!$T$10:$T$3962,O30,Sheet1!$J$10:$J$3962)</f>
        <v>0</v>
      </c>
      <c r="AK30" s="26">
        <f t="shared" si="7"/>
        <v>0</v>
      </c>
      <c r="AL30" s="12">
        <f>SUMIF(Sheet1!$T$10:$T$3962,Q30,Sheet1!$J$10:$J$3962)</f>
        <v>0</v>
      </c>
      <c r="AM30" s="12">
        <f>SUMIF(Sheet1!$T$10:$T$3962,R30,Sheet1!$J$10:$J$3962)</f>
        <v>0</v>
      </c>
      <c r="AN30" s="12">
        <f>SUMIF(Sheet1!$T$10:$T$3962,S30,Sheet1!$J$10:$J$3962)</f>
        <v>0</v>
      </c>
      <c r="AO30" s="12">
        <f>SUMIF(Sheet1!$T$10:$T$3962,T30,Sheet1!$J$10:$J$3962)</f>
        <v>0</v>
      </c>
      <c r="AP30" s="12">
        <f>SUMIF(Sheet1!$T$10:$T$3962,U30,Sheet1!$J$10:$J$3962)</f>
        <v>0</v>
      </c>
      <c r="AQ30" s="26">
        <f t="shared" si="8"/>
        <v>0</v>
      </c>
      <c r="AR30" s="26">
        <f t="shared" si="9"/>
        <v>0</v>
      </c>
    </row>
    <row r="31" spans="1:44" x14ac:dyDescent="0.2">
      <c r="A31" s="4" t="s">
        <v>1556</v>
      </c>
      <c r="B31" s="4" t="s">
        <v>1557</v>
      </c>
      <c r="C31" s="5" t="s">
        <v>4318</v>
      </c>
      <c r="D31" s="4" t="s">
        <v>4385</v>
      </c>
      <c r="E31" s="4" t="s">
        <v>4452</v>
      </c>
      <c r="G31" s="4" t="s">
        <v>1381</v>
      </c>
      <c r="H31" s="4" t="s">
        <v>3194</v>
      </c>
      <c r="I31" s="4" t="s">
        <v>1515</v>
      </c>
      <c r="J31" s="4" t="s">
        <v>1448</v>
      </c>
      <c r="K31" s="4" t="s">
        <v>4586</v>
      </c>
      <c r="M31" s="4" t="s">
        <v>4519</v>
      </c>
      <c r="N31" s="4" t="s">
        <v>3462</v>
      </c>
      <c r="O31" s="4" t="s">
        <v>3261</v>
      </c>
      <c r="Q31" s="4" t="s">
        <v>3596</v>
      </c>
      <c r="R31" s="4" t="s">
        <v>3529</v>
      </c>
      <c r="S31" s="4" t="s">
        <v>3328</v>
      </c>
      <c r="T31" s="4" t="s">
        <v>3395</v>
      </c>
      <c r="U31" s="4" t="s">
        <v>3663</v>
      </c>
      <c r="X31" s="12">
        <f>SUMIF(Sheet1!$T$10:$T$3962,C31,Sheet1!$J$10:$J$3962)</f>
        <v>0</v>
      </c>
      <c r="Y31" s="12">
        <f>SUMIF(Sheet1!$T$10:$T$3962,D31,Sheet1!$J$10:$J$3962)</f>
        <v>0</v>
      </c>
      <c r="Z31" s="12">
        <f>SUMIF(Sheet1!$T$10:$T$3962,E31,Sheet1!$J$10:$J$3962)</f>
        <v>0</v>
      </c>
      <c r="AA31" s="26">
        <f t="shared" si="5"/>
        <v>0</v>
      </c>
      <c r="AB31" s="12">
        <f>SUMIF(Sheet1!$T$10:$T$3962,G31,Sheet1!$J$10:$J$3962)</f>
        <v>0</v>
      </c>
      <c r="AC31" s="12">
        <f>SUMIF(Sheet1!$T$10:$T$3962,H31,Sheet1!$J$10:$J$3962)</f>
        <v>0</v>
      </c>
      <c r="AD31" s="12">
        <f>SUMIF(Sheet1!$T$10:$T$3962,I31,Sheet1!$J$10:$J$3962)</f>
        <v>0</v>
      </c>
      <c r="AE31" s="12">
        <f>SUMIF(Sheet1!$T$10:$T$3962,J31,Sheet1!$J$10:$J$3962)</f>
        <v>0</v>
      </c>
      <c r="AF31" s="12">
        <f>SUMIF(Sheet1!$T$10:$T$3962,K31,Sheet1!$J$10:$J$3962)</f>
        <v>0</v>
      </c>
      <c r="AG31" s="26">
        <f t="shared" si="6"/>
        <v>0</v>
      </c>
      <c r="AH31" s="12">
        <f>SUMIF(Sheet1!$T$10:$T$3962,M31,Sheet1!$J$10:$J$3962)</f>
        <v>0</v>
      </c>
      <c r="AI31" s="12">
        <f>SUMIF(Sheet1!$T$10:$T$3962,N31,Sheet1!$J$10:$J$3962)</f>
        <v>0</v>
      </c>
      <c r="AJ31" s="12">
        <f>SUMIF(Sheet1!$T$10:$T$3962,O31,Sheet1!$J$10:$J$3962)</f>
        <v>0</v>
      </c>
      <c r="AK31" s="26">
        <f t="shared" si="7"/>
        <v>0</v>
      </c>
      <c r="AL31" s="12">
        <f>SUMIF(Sheet1!$T$10:$T$3962,Q31,Sheet1!$J$10:$J$3962)</f>
        <v>0</v>
      </c>
      <c r="AM31" s="12">
        <f>SUMIF(Sheet1!$T$10:$T$3962,R31,Sheet1!$J$10:$J$3962)</f>
        <v>0</v>
      </c>
      <c r="AN31" s="12">
        <f>SUMIF(Sheet1!$T$10:$T$3962,S31,Sheet1!$J$10:$J$3962)</f>
        <v>0</v>
      </c>
      <c r="AO31" s="12">
        <f>SUMIF(Sheet1!$T$10:$T$3962,T31,Sheet1!$J$10:$J$3962)</f>
        <v>0</v>
      </c>
      <c r="AP31" s="12">
        <f>SUMIF(Sheet1!$T$10:$T$3962,U31,Sheet1!$J$10:$J$3962)</f>
        <v>0</v>
      </c>
      <c r="AQ31" s="26">
        <f t="shared" si="8"/>
        <v>0</v>
      </c>
      <c r="AR31" s="26">
        <f t="shared" si="9"/>
        <v>0</v>
      </c>
    </row>
    <row r="32" spans="1:44" x14ac:dyDescent="0.2">
      <c r="A32" s="4" t="s">
        <v>1559</v>
      </c>
      <c r="B32" s="4" t="s">
        <v>1560</v>
      </c>
      <c r="C32" s="5" t="s">
        <v>4319</v>
      </c>
      <c r="D32" s="4" t="s">
        <v>4386</v>
      </c>
      <c r="E32" s="4" t="s">
        <v>4453</v>
      </c>
      <c r="G32" s="4" t="s">
        <v>1382</v>
      </c>
      <c r="H32" s="4" t="s">
        <v>3195</v>
      </c>
      <c r="I32" s="4" t="s">
        <v>1516</v>
      </c>
      <c r="J32" s="4" t="s">
        <v>1449</v>
      </c>
      <c r="K32" s="4" t="s">
        <v>4587</v>
      </c>
      <c r="M32" s="4" t="s">
        <v>4520</v>
      </c>
      <c r="N32" s="4" t="s">
        <v>3463</v>
      </c>
      <c r="O32" s="4" t="s">
        <v>3262</v>
      </c>
      <c r="Q32" s="4" t="s">
        <v>3597</v>
      </c>
      <c r="R32" s="4" t="s">
        <v>3530</v>
      </c>
      <c r="S32" s="4" t="s">
        <v>3329</v>
      </c>
      <c r="T32" s="4" t="s">
        <v>3396</v>
      </c>
      <c r="U32" s="4" t="s">
        <v>3664</v>
      </c>
      <c r="X32" s="12">
        <f>SUMIF(Sheet1!$T$10:$T$3962,C32,Sheet1!$J$10:$J$3962)</f>
        <v>1462285</v>
      </c>
      <c r="Y32" s="12">
        <f>SUMIF(Sheet1!$T$10:$T$3962,D32,Sheet1!$J$10:$J$3962)</f>
        <v>0</v>
      </c>
      <c r="Z32" s="12">
        <f>SUMIF(Sheet1!$T$10:$T$3962,E32,Sheet1!$J$10:$J$3962)</f>
        <v>0</v>
      </c>
      <c r="AA32" s="26">
        <f t="shared" si="5"/>
        <v>1462285</v>
      </c>
      <c r="AB32" s="12">
        <f>SUMIF(Sheet1!$T$10:$T$3962,G32,Sheet1!$J$10:$J$3962)</f>
        <v>0</v>
      </c>
      <c r="AC32" s="12">
        <f>SUMIF(Sheet1!$T$10:$T$3962,H32,Sheet1!$J$10:$J$3962)</f>
        <v>0</v>
      </c>
      <c r="AD32" s="12">
        <f>SUMIF(Sheet1!$T$10:$T$3962,I32,Sheet1!$J$10:$J$3962)</f>
        <v>0</v>
      </c>
      <c r="AE32" s="12">
        <f>SUMIF(Sheet1!$T$10:$T$3962,J32,Sheet1!$J$10:$J$3962)</f>
        <v>0</v>
      </c>
      <c r="AF32" s="12">
        <f>SUMIF(Sheet1!$T$10:$T$3962,K32,Sheet1!$J$10:$J$3962)</f>
        <v>0</v>
      </c>
      <c r="AG32" s="26">
        <f t="shared" si="6"/>
        <v>0</v>
      </c>
      <c r="AH32" s="12">
        <f>SUMIF(Sheet1!$T$10:$T$3962,M32,Sheet1!$J$10:$J$3962)</f>
        <v>0</v>
      </c>
      <c r="AI32" s="12">
        <f>SUMIF(Sheet1!$T$10:$T$3962,N32,Sheet1!$J$10:$J$3962)</f>
        <v>0</v>
      </c>
      <c r="AJ32" s="12">
        <f>SUMIF(Sheet1!$T$10:$T$3962,O32,Sheet1!$J$10:$J$3962)</f>
        <v>0</v>
      </c>
      <c r="AK32" s="26">
        <f t="shared" si="7"/>
        <v>0</v>
      </c>
      <c r="AL32" s="12">
        <f>SUMIF(Sheet1!$T$10:$T$3962,Q32,Sheet1!$J$10:$J$3962)</f>
        <v>0</v>
      </c>
      <c r="AM32" s="12">
        <f>SUMIF(Sheet1!$T$10:$T$3962,R32,Sheet1!$J$10:$J$3962)</f>
        <v>0</v>
      </c>
      <c r="AN32" s="12">
        <f>SUMIF(Sheet1!$T$10:$T$3962,S32,Sheet1!$J$10:$J$3962)</f>
        <v>0</v>
      </c>
      <c r="AO32" s="12">
        <f>SUMIF(Sheet1!$T$10:$T$3962,T32,Sheet1!$J$10:$J$3962)</f>
        <v>0</v>
      </c>
      <c r="AP32" s="12">
        <f>SUMIF(Sheet1!$T$10:$T$3962,U32,Sheet1!$J$10:$J$3962)</f>
        <v>0</v>
      </c>
      <c r="AQ32" s="26">
        <f t="shared" si="8"/>
        <v>0</v>
      </c>
      <c r="AR32" s="26">
        <f t="shared" si="9"/>
        <v>1462285</v>
      </c>
    </row>
    <row r="33" spans="1:44" x14ac:dyDescent="0.2">
      <c r="A33" s="4" t="s">
        <v>1562</v>
      </c>
      <c r="B33" s="4" t="s">
        <v>1563</v>
      </c>
      <c r="C33" s="5" t="s">
        <v>4320</v>
      </c>
      <c r="D33" s="4" t="s">
        <v>4387</v>
      </c>
      <c r="E33" s="4" t="s">
        <v>4454</v>
      </c>
      <c r="G33" s="4" t="s">
        <v>1383</v>
      </c>
      <c r="H33" s="4" t="s">
        <v>3196</v>
      </c>
      <c r="I33" s="4" t="s">
        <v>1517</v>
      </c>
      <c r="J33" s="4" t="s">
        <v>1450</v>
      </c>
      <c r="K33" s="4" t="s">
        <v>4588</v>
      </c>
      <c r="M33" s="4" t="s">
        <v>4521</v>
      </c>
      <c r="N33" s="4" t="s">
        <v>3464</v>
      </c>
      <c r="O33" s="4" t="s">
        <v>3263</v>
      </c>
      <c r="Q33" s="4" t="s">
        <v>3598</v>
      </c>
      <c r="R33" s="4" t="s">
        <v>3531</v>
      </c>
      <c r="S33" s="4" t="s">
        <v>3330</v>
      </c>
      <c r="T33" s="4" t="s">
        <v>3397</v>
      </c>
      <c r="U33" s="4" t="s">
        <v>3665</v>
      </c>
      <c r="X33" s="12">
        <f>SUMIF(Sheet1!$T$10:$T$3962,C33,Sheet1!$J$10:$J$3962)</f>
        <v>0</v>
      </c>
      <c r="Y33" s="12">
        <f>SUMIF(Sheet1!$T$10:$T$3962,D33,Sheet1!$J$10:$J$3962)</f>
        <v>0</v>
      </c>
      <c r="Z33" s="12">
        <f>SUMIF(Sheet1!$T$10:$T$3962,E33,Sheet1!$J$10:$J$3962)</f>
        <v>0</v>
      </c>
      <c r="AA33" s="26">
        <f t="shared" si="5"/>
        <v>0</v>
      </c>
      <c r="AB33" s="12">
        <f>SUMIF(Sheet1!$T$10:$T$3962,G33,Sheet1!$J$10:$J$3962)</f>
        <v>0</v>
      </c>
      <c r="AC33" s="12">
        <f>SUMIF(Sheet1!$T$10:$T$3962,H33,Sheet1!$J$10:$J$3962)</f>
        <v>0</v>
      </c>
      <c r="AD33" s="12">
        <f>SUMIF(Sheet1!$T$10:$T$3962,I33,Sheet1!$J$10:$J$3962)</f>
        <v>0</v>
      </c>
      <c r="AE33" s="12">
        <f>SUMIF(Sheet1!$T$10:$T$3962,J33,Sheet1!$J$10:$J$3962)</f>
        <v>0</v>
      </c>
      <c r="AF33" s="12">
        <f>SUMIF(Sheet1!$T$10:$T$3962,K33,Sheet1!$J$10:$J$3962)</f>
        <v>0</v>
      </c>
      <c r="AG33" s="26">
        <f t="shared" si="6"/>
        <v>0</v>
      </c>
      <c r="AH33" s="12">
        <f>SUMIF(Sheet1!$T$10:$T$3962,M33,Sheet1!$J$10:$J$3962)</f>
        <v>0</v>
      </c>
      <c r="AI33" s="12">
        <f>SUMIF(Sheet1!$T$10:$T$3962,N33,Sheet1!$J$10:$J$3962)</f>
        <v>0</v>
      </c>
      <c r="AJ33" s="12">
        <f>SUMIF(Sheet1!$T$10:$T$3962,O33,Sheet1!$J$10:$J$3962)</f>
        <v>0</v>
      </c>
      <c r="AK33" s="26">
        <f t="shared" si="7"/>
        <v>0</v>
      </c>
      <c r="AL33" s="12">
        <f>SUMIF(Sheet1!$T$10:$T$3962,Q33,Sheet1!$J$10:$J$3962)</f>
        <v>0</v>
      </c>
      <c r="AM33" s="12">
        <f>SUMIF(Sheet1!$T$10:$T$3962,R33,Sheet1!$J$10:$J$3962)</f>
        <v>0</v>
      </c>
      <c r="AN33" s="12">
        <f>SUMIF(Sheet1!$T$10:$T$3962,S33,Sheet1!$J$10:$J$3962)</f>
        <v>0</v>
      </c>
      <c r="AO33" s="12">
        <f>SUMIF(Sheet1!$T$10:$T$3962,T33,Sheet1!$J$10:$J$3962)</f>
        <v>0</v>
      </c>
      <c r="AP33" s="12">
        <f>SUMIF(Sheet1!$T$10:$T$3962,U33,Sheet1!$J$10:$J$3962)</f>
        <v>0</v>
      </c>
      <c r="AQ33" s="26">
        <f t="shared" si="8"/>
        <v>0</v>
      </c>
      <c r="AR33" s="26">
        <f t="shared" si="9"/>
        <v>0</v>
      </c>
    </row>
    <row r="34" spans="1:44" x14ac:dyDescent="0.2">
      <c r="A34" s="4" t="s">
        <v>1565</v>
      </c>
      <c r="B34" s="4" t="s">
        <v>1566</v>
      </c>
      <c r="C34" s="5" t="s">
        <v>4321</v>
      </c>
      <c r="D34" s="4" t="s">
        <v>4388</v>
      </c>
      <c r="E34" s="4" t="s">
        <v>4455</v>
      </c>
      <c r="G34" s="4" t="s">
        <v>1384</v>
      </c>
      <c r="H34" s="4" t="s">
        <v>3197</v>
      </c>
      <c r="I34" s="4" t="s">
        <v>1518</v>
      </c>
      <c r="J34" s="4" t="s">
        <v>1451</v>
      </c>
      <c r="K34" s="4" t="s">
        <v>4589</v>
      </c>
      <c r="M34" s="4" t="s">
        <v>4522</v>
      </c>
      <c r="N34" s="4" t="s">
        <v>3465</v>
      </c>
      <c r="O34" s="4" t="s">
        <v>3264</v>
      </c>
      <c r="Q34" s="4" t="s">
        <v>3599</v>
      </c>
      <c r="R34" s="4" t="s">
        <v>3532</v>
      </c>
      <c r="S34" s="4" t="s">
        <v>3331</v>
      </c>
      <c r="T34" s="4" t="s">
        <v>3398</v>
      </c>
      <c r="U34" s="4" t="s">
        <v>3666</v>
      </c>
      <c r="X34" s="12">
        <f>SUMIF(Sheet1!$T$10:$T$3962,C34,Sheet1!$J$10:$J$3962)</f>
        <v>0</v>
      </c>
      <c r="Y34" s="12">
        <f>SUMIF(Sheet1!$T$10:$T$3962,D34,Sheet1!$J$10:$J$3962)</f>
        <v>0</v>
      </c>
      <c r="Z34" s="12">
        <f>SUMIF(Sheet1!$T$10:$T$3962,E34,Sheet1!$J$10:$J$3962)</f>
        <v>0</v>
      </c>
      <c r="AA34" s="26">
        <f t="shared" si="5"/>
        <v>0</v>
      </c>
      <c r="AB34" s="12">
        <f>SUMIF(Sheet1!$T$10:$T$3962,G34,Sheet1!$J$10:$J$3962)</f>
        <v>0</v>
      </c>
      <c r="AC34" s="12">
        <f>SUMIF(Sheet1!$T$10:$T$3962,H34,Sheet1!$J$10:$J$3962)</f>
        <v>0</v>
      </c>
      <c r="AD34" s="12">
        <f>SUMIF(Sheet1!$T$10:$T$3962,I34,Sheet1!$J$10:$J$3962)</f>
        <v>0</v>
      </c>
      <c r="AE34" s="12">
        <f>SUMIF(Sheet1!$T$10:$T$3962,J34,Sheet1!$J$10:$J$3962)</f>
        <v>0</v>
      </c>
      <c r="AF34" s="12">
        <f>SUMIF(Sheet1!$T$10:$T$3962,K34,Sheet1!$J$10:$J$3962)</f>
        <v>0</v>
      </c>
      <c r="AG34" s="26">
        <f t="shared" si="6"/>
        <v>0</v>
      </c>
      <c r="AH34" s="12">
        <f>SUMIF(Sheet1!$T$10:$T$3962,M34,Sheet1!$J$10:$J$3962)</f>
        <v>0</v>
      </c>
      <c r="AI34" s="12">
        <f>SUMIF(Sheet1!$T$10:$T$3962,N34,Sheet1!$J$10:$J$3962)</f>
        <v>0</v>
      </c>
      <c r="AJ34" s="12">
        <f>SUMIF(Sheet1!$T$10:$T$3962,O34,Sheet1!$J$10:$J$3962)</f>
        <v>0</v>
      </c>
      <c r="AK34" s="26">
        <f t="shared" si="7"/>
        <v>0</v>
      </c>
      <c r="AL34" s="12">
        <f>SUMIF(Sheet1!$T$10:$T$3962,Q34,Sheet1!$J$10:$J$3962)</f>
        <v>0</v>
      </c>
      <c r="AM34" s="12">
        <f>SUMIF(Sheet1!$T$10:$T$3962,R34,Sheet1!$J$10:$J$3962)</f>
        <v>0</v>
      </c>
      <c r="AN34" s="12">
        <f>SUMIF(Sheet1!$T$10:$T$3962,S34,Sheet1!$J$10:$J$3962)</f>
        <v>0</v>
      </c>
      <c r="AO34" s="12">
        <f>SUMIF(Sheet1!$T$10:$T$3962,T34,Sheet1!$J$10:$J$3962)</f>
        <v>0</v>
      </c>
      <c r="AP34" s="12">
        <f>SUMIF(Sheet1!$T$10:$T$3962,U34,Sheet1!$J$10:$J$3962)</f>
        <v>0</v>
      </c>
      <c r="AQ34" s="26">
        <f t="shared" si="8"/>
        <v>0</v>
      </c>
      <c r="AR34" s="26">
        <f t="shared" si="9"/>
        <v>0</v>
      </c>
    </row>
    <row r="35" spans="1:44" x14ac:dyDescent="0.2">
      <c r="A35" s="4" t="s">
        <v>1568</v>
      </c>
      <c r="B35" s="4" t="s">
        <v>1569</v>
      </c>
      <c r="C35" s="5" t="s">
        <v>4322</v>
      </c>
      <c r="D35" s="4" t="s">
        <v>4389</v>
      </c>
      <c r="E35" s="4" t="s">
        <v>4456</v>
      </c>
      <c r="G35" s="4" t="s">
        <v>1385</v>
      </c>
      <c r="H35" s="4" t="s">
        <v>3198</v>
      </c>
      <c r="I35" s="4" t="s">
        <v>1519</v>
      </c>
      <c r="J35" s="4" t="s">
        <v>1452</v>
      </c>
      <c r="K35" s="4" t="s">
        <v>4590</v>
      </c>
      <c r="M35" s="4" t="s">
        <v>4523</v>
      </c>
      <c r="N35" s="4" t="s">
        <v>3466</v>
      </c>
      <c r="O35" s="4" t="s">
        <v>3265</v>
      </c>
      <c r="Q35" s="4" t="s">
        <v>3600</v>
      </c>
      <c r="R35" s="4" t="s">
        <v>3533</v>
      </c>
      <c r="S35" s="4" t="s">
        <v>3332</v>
      </c>
      <c r="T35" s="4" t="s">
        <v>3399</v>
      </c>
      <c r="U35" s="4" t="s">
        <v>3667</v>
      </c>
      <c r="X35" s="12">
        <f>SUMIF(Sheet1!$T$10:$T$3962,C35,Sheet1!$J$10:$J$3962)</f>
        <v>0</v>
      </c>
      <c r="Y35" s="12">
        <f>SUMIF(Sheet1!$T$10:$T$3962,D35,Sheet1!$J$10:$J$3962)</f>
        <v>0</v>
      </c>
      <c r="Z35" s="12">
        <f>SUMIF(Sheet1!$T$10:$T$3962,E35,Sheet1!$J$10:$J$3962)</f>
        <v>0</v>
      </c>
      <c r="AA35" s="26">
        <f t="shared" si="5"/>
        <v>0</v>
      </c>
      <c r="AB35" s="12">
        <f>SUMIF(Sheet1!$T$10:$T$3962,G35,Sheet1!$J$10:$J$3962)</f>
        <v>0</v>
      </c>
      <c r="AC35" s="12">
        <f>SUMIF(Sheet1!$T$10:$T$3962,H35,Sheet1!$J$10:$J$3962)</f>
        <v>0</v>
      </c>
      <c r="AD35" s="12">
        <f>SUMIF(Sheet1!$T$10:$T$3962,I35,Sheet1!$J$10:$J$3962)</f>
        <v>0</v>
      </c>
      <c r="AE35" s="12">
        <f>SUMIF(Sheet1!$T$10:$T$3962,J35,Sheet1!$J$10:$J$3962)</f>
        <v>0</v>
      </c>
      <c r="AF35" s="12">
        <f>SUMIF(Sheet1!$T$10:$T$3962,K35,Sheet1!$J$10:$J$3962)</f>
        <v>0</v>
      </c>
      <c r="AG35" s="26">
        <f t="shared" si="6"/>
        <v>0</v>
      </c>
      <c r="AH35" s="12">
        <f>SUMIF(Sheet1!$T$10:$T$3962,M35,Sheet1!$J$10:$J$3962)</f>
        <v>0</v>
      </c>
      <c r="AI35" s="12">
        <f>SUMIF(Sheet1!$T$10:$T$3962,N35,Sheet1!$J$10:$J$3962)</f>
        <v>0</v>
      </c>
      <c r="AJ35" s="12">
        <f>SUMIF(Sheet1!$T$10:$T$3962,O35,Sheet1!$J$10:$J$3962)</f>
        <v>0</v>
      </c>
      <c r="AK35" s="26">
        <f t="shared" si="7"/>
        <v>0</v>
      </c>
      <c r="AL35" s="12">
        <f>SUMIF(Sheet1!$T$10:$T$3962,Q35,Sheet1!$J$10:$J$3962)</f>
        <v>0</v>
      </c>
      <c r="AM35" s="12">
        <f>SUMIF(Sheet1!$T$10:$T$3962,R35,Sheet1!$J$10:$J$3962)</f>
        <v>0</v>
      </c>
      <c r="AN35" s="12">
        <f>SUMIF(Sheet1!$T$10:$T$3962,S35,Sheet1!$J$10:$J$3962)</f>
        <v>0</v>
      </c>
      <c r="AO35" s="12">
        <f>SUMIF(Sheet1!$T$10:$T$3962,T35,Sheet1!$J$10:$J$3962)</f>
        <v>0</v>
      </c>
      <c r="AP35" s="12">
        <f>SUMIF(Sheet1!$T$10:$T$3962,U35,Sheet1!$J$10:$J$3962)</f>
        <v>0</v>
      </c>
      <c r="AQ35" s="26">
        <f t="shared" si="8"/>
        <v>0</v>
      </c>
      <c r="AR35" s="26">
        <f t="shared" si="9"/>
        <v>0</v>
      </c>
    </row>
    <row r="36" spans="1:44" x14ac:dyDescent="0.2">
      <c r="A36" s="4" t="s">
        <v>1571</v>
      </c>
      <c r="B36" s="4" t="s">
        <v>1572</v>
      </c>
      <c r="C36" s="5" t="s">
        <v>4323</v>
      </c>
      <c r="D36" s="4" t="s">
        <v>4390</v>
      </c>
      <c r="E36" s="4" t="s">
        <v>4457</v>
      </c>
      <c r="G36" s="4" t="s">
        <v>1386</v>
      </c>
      <c r="H36" s="4" t="s">
        <v>3199</v>
      </c>
      <c r="I36" s="4" t="s">
        <v>1520</v>
      </c>
      <c r="J36" s="4" t="s">
        <v>1453</v>
      </c>
      <c r="K36" s="4" t="s">
        <v>4591</v>
      </c>
      <c r="M36" s="4" t="s">
        <v>4524</v>
      </c>
      <c r="N36" s="4" t="s">
        <v>3467</v>
      </c>
      <c r="O36" s="4" t="s">
        <v>3266</v>
      </c>
      <c r="Q36" s="4" t="s">
        <v>3601</v>
      </c>
      <c r="R36" s="4" t="s">
        <v>3534</v>
      </c>
      <c r="S36" s="4" t="s">
        <v>3333</v>
      </c>
      <c r="T36" s="4" t="s">
        <v>3400</v>
      </c>
      <c r="U36" s="4" t="s">
        <v>3668</v>
      </c>
      <c r="X36" s="12">
        <f>SUMIF(Sheet1!$T$10:$T$3962,C36,Sheet1!$J$10:$J$3962)</f>
        <v>0</v>
      </c>
      <c r="Y36" s="12">
        <f>SUMIF(Sheet1!$T$10:$T$3962,D36,Sheet1!$J$10:$J$3962)</f>
        <v>0</v>
      </c>
      <c r="Z36" s="12">
        <f>SUMIF(Sheet1!$T$10:$T$3962,E36,Sheet1!$J$10:$J$3962)</f>
        <v>0</v>
      </c>
      <c r="AA36" s="26">
        <f t="shared" si="5"/>
        <v>0</v>
      </c>
      <c r="AB36" s="12">
        <f>SUMIF(Sheet1!$T$10:$T$3962,G36,Sheet1!$J$10:$J$3962)</f>
        <v>0</v>
      </c>
      <c r="AC36" s="12">
        <f>SUMIF(Sheet1!$T$10:$T$3962,H36,Sheet1!$J$10:$J$3962)</f>
        <v>0</v>
      </c>
      <c r="AD36" s="12">
        <f>SUMIF(Sheet1!$T$10:$T$3962,I36,Sheet1!$J$10:$J$3962)</f>
        <v>0</v>
      </c>
      <c r="AE36" s="12">
        <f>SUMIF(Sheet1!$T$10:$T$3962,J36,Sheet1!$J$10:$J$3962)</f>
        <v>0</v>
      </c>
      <c r="AF36" s="12">
        <f>SUMIF(Sheet1!$T$10:$T$3962,K36,Sheet1!$J$10:$J$3962)</f>
        <v>0</v>
      </c>
      <c r="AG36" s="26">
        <f t="shared" si="6"/>
        <v>0</v>
      </c>
      <c r="AH36" s="12">
        <f>SUMIF(Sheet1!$T$10:$T$3962,M36,Sheet1!$J$10:$J$3962)</f>
        <v>0</v>
      </c>
      <c r="AI36" s="12">
        <f>SUMIF(Sheet1!$T$10:$T$3962,N36,Sheet1!$J$10:$J$3962)</f>
        <v>0</v>
      </c>
      <c r="AJ36" s="12">
        <f>SUMIF(Sheet1!$T$10:$T$3962,O36,Sheet1!$J$10:$J$3962)</f>
        <v>0</v>
      </c>
      <c r="AK36" s="26">
        <f t="shared" si="7"/>
        <v>0</v>
      </c>
      <c r="AL36" s="12">
        <f>SUMIF(Sheet1!$T$10:$T$3962,Q36,Sheet1!$J$10:$J$3962)</f>
        <v>0</v>
      </c>
      <c r="AM36" s="12">
        <f>SUMIF(Sheet1!$T$10:$T$3962,R36,Sheet1!$J$10:$J$3962)</f>
        <v>0</v>
      </c>
      <c r="AN36" s="12">
        <f>SUMIF(Sheet1!$T$10:$T$3962,S36,Sheet1!$J$10:$J$3962)</f>
        <v>0</v>
      </c>
      <c r="AO36" s="12">
        <f>SUMIF(Sheet1!$T$10:$T$3962,T36,Sheet1!$J$10:$J$3962)</f>
        <v>0</v>
      </c>
      <c r="AP36" s="12">
        <f>SUMIF(Sheet1!$T$10:$T$3962,U36,Sheet1!$J$10:$J$3962)</f>
        <v>0</v>
      </c>
      <c r="AQ36" s="26">
        <f t="shared" si="8"/>
        <v>0</v>
      </c>
      <c r="AR36" s="26">
        <f t="shared" si="9"/>
        <v>0</v>
      </c>
    </row>
    <row r="37" spans="1:44" x14ac:dyDescent="0.2">
      <c r="A37" s="4" t="s">
        <v>1574</v>
      </c>
      <c r="B37" s="4" t="s">
        <v>1575</v>
      </c>
      <c r="C37" s="5" t="s">
        <v>4324</v>
      </c>
      <c r="D37" s="4" t="s">
        <v>4391</v>
      </c>
      <c r="E37" s="4" t="s">
        <v>4458</v>
      </c>
      <c r="G37" s="4" t="s">
        <v>1387</v>
      </c>
      <c r="H37" s="4" t="s">
        <v>3200</v>
      </c>
      <c r="I37" s="4" t="s">
        <v>1521</v>
      </c>
      <c r="J37" s="4" t="s">
        <v>1454</v>
      </c>
      <c r="K37" s="4" t="s">
        <v>4592</v>
      </c>
      <c r="M37" s="4" t="s">
        <v>4525</v>
      </c>
      <c r="N37" s="4" t="s">
        <v>3468</v>
      </c>
      <c r="O37" s="4" t="s">
        <v>3267</v>
      </c>
      <c r="Q37" s="4" t="s">
        <v>3602</v>
      </c>
      <c r="R37" s="4" t="s">
        <v>3535</v>
      </c>
      <c r="S37" s="4" t="s">
        <v>3334</v>
      </c>
      <c r="T37" s="4" t="s">
        <v>3401</v>
      </c>
      <c r="U37" s="4" t="s">
        <v>3669</v>
      </c>
      <c r="X37" s="12">
        <f>SUMIF(Sheet1!$T$10:$T$3962,C37,Sheet1!$J$10:$J$3962)</f>
        <v>0</v>
      </c>
      <c r="Y37" s="12">
        <f>SUMIF(Sheet1!$T$10:$T$3962,D37,Sheet1!$J$10:$J$3962)</f>
        <v>0</v>
      </c>
      <c r="Z37" s="12">
        <f>SUMIF(Sheet1!$T$10:$T$3962,E37,Sheet1!$J$10:$J$3962)</f>
        <v>0</v>
      </c>
      <c r="AA37" s="26">
        <f t="shared" si="5"/>
        <v>0</v>
      </c>
      <c r="AB37" s="12">
        <f>SUMIF(Sheet1!$T$10:$T$3962,G37,Sheet1!$J$10:$J$3962)</f>
        <v>0</v>
      </c>
      <c r="AC37" s="12">
        <f>SUMIF(Sheet1!$T$10:$T$3962,H37,Sheet1!$J$10:$J$3962)</f>
        <v>0</v>
      </c>
      <c r="AD37" s="12">
        <f>SUMIF(Sheet1!$T$10:$T$3962,I37,Sheet1!$J$10:$J$3962)</f>
        <v>0</v>
      </c>
      <c r="AE37" s="12">
        <f>SUMIF(Sheet1!$T$10:$T$3962,J37,Sheet1!$J$10:$J$3962)</f>
        <v>0</v>
      </c>
      <c r="AF37" s="12">
        <f>SUMIF(Sheet1!$T$10:$T$3962,K37,Sheet1!$J$10:$J$3962)</f>
        <v>0</v>
      </c>
      <c r="AG37" s="26">
        <f t="shared" si="6"/>
        <v>0</v>
      </c>
      <c r="AH37" s="12">
        <f>SUMIF(Sheet1!$T$10:$T$3962,M37,Sheet1!$J$10:$J$3962)</f>
        <v>0</v>
      </c>
      <c r="AI37" s="12">
        <f>SUMIF(Sheet1!$T$10:$T$3962,N37,Sheet1!$J$10:$J$3962)</f>
        <v>0</v>
      </c>
      <c r="AJ37" s="12">
        <f>SUMIF(Sheet1!$T$10:$T$3962,O37,Sheet1!$J$10:$J$3962)</f>
        <v>0</v>
      </c>
      <c r="AK37" s="26">
        <f t="shared" si="7"/>
        <v>0</v>
      </c>
      <c r="AL37" s="12">
        <f>SUMIF(Sheet1!$T$10:$T$3962,Q37,Sheet1!$J$10:$J$3962)</f>
        <v>0</v>
      </c>
      <c r="AM37" s="12">
        <f>SUMIF(Sheet1!$T$10:$T$3962,R37,Sheet1!$J$10:$J$3962)</f>
        <v>0</v>
      </c>
      <c r="AN37" s="12">
        <f>SUMIF(Sheet1!$T$10:$T$3962,S37,Sheet1!$J$10:$J$3962)</f>
        <v>0</v>
      </c>
      <c r="AO37" s="12">
        <f>SUMIF(Sheet1!$T$10:$T$3962,T37,Sheet1!$J$10:$J$3962)</f>
        <v>0</v>
      </c>
      <c r="AP37" s="12">
        <f>SUMIF(Sheet1!$T$10:$T$3962,U37,Sheet1!$J$10:$J$3962)</f>
        <v>0</v>
      </c>
      <c r="AQ37" s="26">
        <f t="shared" si="8"/>
        <v>0</v>
      </c>
      <c r="AR37" s="26">
        <f t="shared" si="9"/>
        <v>0</v>
      </c>
    </row>
    <row r="38" spans="1:44" x14ac:dyDescent="0.2">
      <c r="A38" s="4" t="s">
        <v>1577</v>
      </c>
      <c r="B38" s="4" t="s">
        <v>1578</v>
      </c>
      <c r="C38" s="5" t="s">
        <v>4325</v>
      </c>
      <c r="D38" s="4" t="s">
        <v>4392</v>
      </c>
      <c r="E38" s="4" t="s">
        <v>4459</v>
      </c>
      <c r="G38" s="4" t="s">
        <v>1388</v>
      </c>
      <c r="H38" s="4" t="s">
        <v>3201</v>
      </c>
      <c r="I38" s="4" t="s">
        <v>1522</v>
      </c>
      <c r="J38" s="4" t="s">
        <v>1455</v>
      </c>
      <c r="K38" s="4" t="s">
        <v>4593</v>
      </c>
      <c r="M38" s="4" t="s">
        <v>4526</v>
      </c>
      <c r="N38" s="4" t="s">
        <v>3469</v>
      </c>
      <c r="O38" s="4" t="s">
        <v>3268</v>
      </c>
      <c r="Q38" s="4" t="s">
        <v>3603</v>
      </c>
      <c r="R38" s="4" t="s">
        <v>3536</v>
      </c>
      <c r="S38" s="4" t="s">
        <v>3335</v>
      </c>
      <c r="T38" s="4" t="s">
        <v>3402</v>
      </c>
      <c r="U38" s="4" t="s">
        <v>3670</v>
      </c>
      <c r="X38" s="12">
        <f>SUMIF(Sheet1!$T$10:$T$3962,C38,Sheet1!$J$10:$J$3962)</f>
        <v>0</v>
      </c>
      <c r="Y38" s="12">
        <f>SUMIF(Sheet1!$T$10:$T$3962,D38,Sheet1!$J$10:$J$3962)</f>
        <v>0</v>
      </c>
      <c r="Z38" s="12">
        <f>SUMIF(Sheet1!$T$10:$T$3962,E38,Sheet1!$J$10:$J$3962)</f>
        <v>0</v>
      </c>
      <c r="AA38" s="26">
        <f t="shared" si="5"/>
        <v>0</v>
      </c>
      <c r="AB38" s="12">
        <f>SUMIF(Sheet1!$T$10:$T$3962,G38,Sheet1!$J$10:$J$3962)</f>
        <v>0</v>
      </c>
      <c r="AC38" s="12">
        <f>SUMIF(Sheet1!$T$10:$T$3962,H38,Sheet1!$J$10:$J$3962)</f>
        <v>0</v>
      </c>
      <c r="AD38" s="12">
        <f>SUMIF(Sheet1!$T$10:$T$3962,I38,Sheet1!$J$10:$J$3962)</f>
        <v>0</v>
      </c>
      <c r="AE38" s="12">
        <f>SUMIF(Sheet1!$T$10:$T$3962,J38,Sheet1!$J$10:$J$3962)</f>
        <v>0</v>
      </c>
      <c r="AF38" s="12">
        <f>SUMIF(Sheet1!$T$10:$T$3962,K38,Sheet1!$J$10:$J$3962)</f>
        <v>0</v>
      </c>
      <c r="AG38" s="26">
        <f t="shared" si="6"/>
        <v>0</v>
      </c>
      <c r="AH38" s="12">
        <f>SUMIF(Sheet1!$T$10:$T$3962,M38,Sheet1!$J$10:$J$3962)</f>
        <v>0</v>
      </c>
      <c r="AI38" s="12">
        <f>SUMIF(Sheet1!$T$10:$T$3962,N38,Sheet1!$J$10:$J$3962)</f>
        <v>0</v>
      </c>
      <c r="AJ38" s="12">
        <f>SUMIF(Sheet1!$T$10:$T$3962,O38,Sheet1!$J$10:$J$3962)</f>
        <v>0</v>
      </c>
      <c r="AK38" s="26">
        <f t="shared" si="7"/>
        <v>0</v>
      </c>
      <c r="AL38" s="12">
        <f>SUMIF(Sheet1!$T$10:$T$3962,Q38,Sheet1!$J$10:$J$3962)</f>
        <v>0</v>
      </c>
      <c r="AM38" s="12">
        <f>SUMIF(Sheet1!$T$10:$T$3962,R38,Sheet1!$J$10:$J$3962)</f>
        <v>7028036</v>
      </c>
      <c r="AN38" s="12">
        <f>SUMIF(Sheet1!$T$10:$T$3962,S38,Sheet1!$J$10:$J$3962)</f>
        <v>0</v>
      </c>
      <c r="AO38" s="12">
        <f>SUMIF(Sheet1!$T$10:$T$3962,T38,Sheet1!$J$10:$J$3962)</f>
        <v>0</v>
      </c>
      <c r="AP38" s="12">
        <f>SUMIF(Sheet1!$T$10:$T$3962,U38,Sheet1!$J$10:$J$3962)</f>
        <v>0</v>
      </c>
      <c r="AQ38" s="26">
        <f t="shared" si="8"/>
        <v>7028036</v>
      </c>
      <c r="AR38" s="26">
        <f t="shared" si="9"/>
        <v>7028036</v>
      </c>
    </row>
    <row r="39" spans="1:44" x14ac:dyDescent="0.2">
      <c r="A39" s="4" t="s">
        <v>1580</v>
      </c>
      <c r="B39" s="4" t="s">
        <v>1581</v>
      </c>
      <c r="C39" s="5" t="s">
        <v>4326</v>
      </c>
      <c r="D39" s="4" t="s">
        <v>4393</v>
      </c>
      <c r="E39" s="4" t="s">
        <v>4460</v>
      </c>
      <c r="G39" s="4" t="s">
        <v>1389</v>
      </c>
      <c r="H39" s="4" t="s">
        <v>3202</v>
      </c>
      <c r="I39" s="4" t="s">
        <v>1523</v>
      </c>
      <c r="J39" s="4" t="s">
        <v>1456</v>
      </c>
      <c r="K39" s="4" t="s">
        <v>4594</v>
      </c>
      <c r="M39" s="4" t="s">
        <v>4527</v>
      </c>
      <c r="N39" s="4" t="s">
        <v>3470</v>
      </c>
      <c r="O39" s="4" t="s">
        <v>3269</v>
      </c>
      <c r="Q39" s="4" t="s">
        <v>3604</v>
      </c>
      <c r="R39" s="4" t="s">
        <v>3537</v>
      </c>
      <c r="S39" s="4" t="s">
        <v>3336</v>
      </c>
      <c r="T39" s="4" t="s">
        <v>3403</v>
      </c>
      <c r="U39" s="4" t="s">
        <v>3671</v>
      </c>
      <c r="X39" s="12">
        <f>SUMIF(Sheet1!$T$10:$T$3962,C39,Sheet1!$J$10:$J$3962)</f>
        <v>0</v>
      </c>
      <c r="Y39" s="12">
        <f>SUMIF(Sheet1!$T$10:$T$3962,D39,Sheet1!$J$10:$J$3962)</f>
        <v>0</v>
      </c>
      <c r="Z39" s="12">
        <f>SUMIF(Sheet1!$T$10:$T$3962,E39,Sheet1!$J$10:$J$3962)</f>
        <v>0</v>
      </c>
      <c r="AA39" s="26">
        <f t="shared" si="5"/>
        <v>0</v>
      </c>
      <c r="AB39" s="12">
        <f>SUMIF(Sheet1!$T$10:$T$3962,G39,Sheet1!$J$10:$J$3962)</f>
        <v>1950</v>
      </c>
      <c r="AC39" s="12">
        <f>SUMIF(Sheet1!$T$10:$T$3962,H39,Sheet1!$J$10:$J$3962)</f>
        <v>0</v>
      </c>
      <c r="AD39" s="12">
        <f>SUMIF(Sheet1!$T$10:$T$3962,I39,Sheet1!$J$10:$J$3962)</f>
        <v>0</v>
      </c>
      <c r="AE39" s="12">
        <f>SUMIF(Sheet1!$T$10:$T$3962,J39,Sheet1!$J$10:$J$3962)</f>
        <v>0</v>
      </c>
      <c r="AF39" s="12">
        <f>SUMIF(Sheet1!$T$10:$T$3962,K39,Sheet1!$J$10:$J$3962)</f>
        <v>0</v>
      </c>
      <c r="AG39" s="26">
        <f t="shared" si="6"/>
        <v>1950</v>
      </c>
      <c r="AH39" s="12">
        <f>SUMIF(Sheet1!$T$10:$T$3962,M39,Sheet1!$J$10:$J$3962)</f>
        <v>0</v>
      </c>
      <c r="AI39" s="12">
        <f>SUMIF(Sheet1!$T$10:$T$3962,N39,Sheet1!$J$10:$J$3962)</f>
        <v>0</v>
      </c>
      <c r="AJ39" s="12">
        <f>SUMIF(Sheet1!$T$10:$T$3962,O39,Sheet1!$J$10:$J$3962)</f>
        <v>0</v>
      </c>
      <c r="AK39" s="26">
        <f t="shared" si="7"/>
        <v>0</v>
      </c>
      <c r="AL39" s="12">
        <f>SUMIF(Sheet1!$T$10:$T$3962,Q39,Sheet1!$J$10:$J$3962)</f>
        <v>1791</v>
      </c>
      <c r="AM39" s="12">
        <f>SUMIF(Sheet1!$T$10:$T$3962,R39,Sheet1!$J$10:$J$3962)</f>
        <v>27950</v>
      </c>
      <c r="AN39" s="12">
        <f>SUMIF(Sheet1!$T$10:$T$3962,S39,Sheet1!$J$10:$J$3962)</f>
        <v>41411</v>
      </c>
      <c r="AO39" s="12">
        <f>SUMIF(Sheet1!$T$10:$T$3962,T39,Sheet1!$J$10:$J$3962)</f>
        <v>0</v>
      </c>
      <c r="AP39" s="12">
        <f>SUMIF(Sheet1!$T$10:$T$3962,U39,Sheet1!$J$10:$J$3962)</f>
        <v>0</v>
      </c>
      <c r="AQ39" s="26">
        <f t="shared" si="8"/>
        <v>71152</v>
      </c>
      <c r="AR39" s="26">
        <f t="shared" si="9"/>
        <v>73102</v>
      </c>
    </row>
    <row r="40" spans="1:44" x14ac:dyDescent="0.2">
      <c r="A40" s="4" t="s">
        <v>1583</v>
      </c>
      <c r="B40" s="4" t="s">
        <v>1584</v>
      </c>
      <c r="C40" s="5" t="s">
        <v>4327</v>
      </c>
      <c r="D40" s="4" t="s">
        <v>4394</v>
      </c>
      <c r="E40" s="4" t="s">
        <v>4461</v>
      </c>
      <c r="G40" s="4" t="s">
        <v>1390</v>
      </c>
      <c r="H40" s="4" t="s">
        <v>3203</v>
      </c>
      <c r="I40" s="4" t="s">
        <v>1524</v>
      </c>
      <c r="J40" s="4" t="s">
        <v>1457</v>
      </c>
      <c r="K40" s="4" t="s">
        <v>4595</v>
      </c>
      <c r="M40" s="4" t="s">
        <v>4528</v>
      </c>
      <c r="N40" s="4" t="s">
        <v>3471</v>
      </c>
      <c r="O40" s="4" t="s">
        <v>3270</v>
      </c>
      <c r="Q40" s="4" t="s">
        <v>3605</v>
      </c>
      <c r="R40" s="4" t="s">
        <v>3538</v>
      </c>
      <c r="S40" s="4" t="s">
        <v>3337</v>
      </c>
      <c r="T40" s="4" t="s">
        <v>3404</v>
      </c>
      <c r="U40" s="4" t="s">
        <v>3672</v>
      </c>
      <c r="X40" s="12">
        <f>SUMIF(Sheet1!$T$10:$T$3962,C40,Sheet1!$J$10:$J$3962)</f>
        <v>0</v>
      </c>
      <c r="Y40" s="12">
        <f>SUMIF(Sheet1!$T$10:$T$3962,D40,Sheet1!$J$10:$J$3962)</f>
        <v>0</v>
      </c>
      <c r="Z40" s="12">
        <f>SUMIF(Sheet1!$T$10:$T$3962,E40,Sheet1!$J$10:$J$3962)</f>
        <v>0</v>
      </c>
      <c r="AA40" s="26">
        <f t="shared" si="5"/>
        <v>0</v>
      </c>
      <c r="AB40" s="12">
        <f>SUMIF(Sheet1!$T$10:$T$3962,G40,Sheet1!$J$10:$J$3962)</f>
        <v>0</v>
      </c>
      <c r="AC40" s="12">
        <f>SUMIF(Sheet1!$T$10:$T$3962,H40,Sheet1!$J$10:$J$3962)</f>
        <v>0</v>
      </c>
      <c r="AD40" s="12">
        <f>SUMIF(Sheet1!$T$10:$T$3962,I40,Sheet1!$J$10:$J$3962)</f>
        <v>904348</v>
      </c>
      <c r="AE40" s="12">
        <f>SUMIF(Sheet1!$T$10:$T$3962,J40,Sheet1!$J$10:$J$3962)</f>
        <v>0</v>
      </c>
      <c r="AF40" s="12">
        <f>SUMIF(Sheet1!$T$10:$T$3962,K40,Sheet1!$J$10:$J$3962)</f>
        <v>0</v>
      </c>
      <c r="AG40" s="26">
        <f t="shared" si="6"/>
        <v>904348</v>
      </c>
      <c r="AH40" s="12">
        <f>SUMIF(Sheet1!$T$10:$T$3962,M40,Sheet1!$J$10:$J$3962)</f>
        <v>0</v>
      </c>
      <c r="AI40" s="12">
        <f>SUMIF(Sheet1!$T$10:$T$3962,N40,Sheet1!$J$10:$J$3962)</f>
        <v>0</v>
      </c>
      <c r="AJ40" s="12">
        <f>SUMIF(Sheet1!$T$10:$T$3962,O40,Sheet1!$J$10:$J$3962)</f>
        <v>0</v>
      </c>
      <c r="AK40" s="26">
        <f t="shared" si="7"/>
        <v>0</v>
      </c>
      <c r="AL40" s="12">
        <f>SUMIF(Sheet1!$T$10:$T$3962,Q40,Sheet1!$J$10:$J$3962)</f>
        <v>0</v>
      </c>
      <c r="AM40" s="12">
        <f>SUMIF(Sheet1!$T$10:$T$3962,R40,Sheet1!$J$10:$J$3962)</f>
        <v>0</v>
      </c>
      <c r="AN40" s="12">
        <f>SUMIF(Sheet1!$T$10:$T$3962,S40,Sheet1!$J$10:$J$3962)</f>
        <v>0</v>
      </c>
      <c r="AO40" s="12">
        <f>SUMIF(Sheet1!$T$10:$T$3962,T40,Sheet1!$J$10:$J$3962)</f>
        <v>0</v>
      </c>
      <c r="AP40" s="12">
        <f>SUMIF(Sheet1!$T$10:$T$3962,U40,Sheet1!$J$10:$J$3962)</f>
        <v>0</v>
      </c>
      <c r="AQ40" s="26">
        <f t="shared" si="8"/>
        <v>0</v>
      </c>
      <c r="AR40" s="26">
        <f t="shared" si="9"/>
        <v>904348</v>
      </c>
    </row>
    <row r="41" spans="1:44" x14ac:dyDescent="0.2">
      <c r="A41" s="4" t="s">
        <v>1586</v>
      </c>
      <c r="B41" s="4" t="s">
        <v>1587</v>
      </c>
      <c r="C41" s="5" t="s">
        <v>4328</v>
      </c>
      <c r="D41" s="4" t="s">
        <v>4395</v>
      </c>
      <c r="E41" s="4" t="s">
        <v>4462</v>
      </c>
      <c r="G41" s="4" t="s">
        <v>1391</v>
      </c>
      <c r="H41" s="4" t="s">
        <v>3204</v>
      </c>
      <c r="I41" s="4" t="s">
        <v>1525</v>
      </c>
      <c r="J41" s="4" t="s">
        <v>1458</v>
      </c>
      <c r="K41" s="4" t="s">
        <v>4596</v>
      </c>
      <c r="M41" s="4" t="s">
        <v>4529</v>
      </c>
      <c r="N41" s="4" t="s">
        <v>3472</v>
      </c>
      <c r="O41" s="4" t="s">
        <v>3271</v>
      </c>
      <c r="Q41" s="4" t="s">
        <v>3606</v>
      </c>
      <c r="R41" s="4" t="s">
        <v>3539</v>
      </c>
      <c r="S41" s="4" t="s">
        <v>3338</v>
      </c>
      <c r="T41" s="4" t="s">
        <v>3405</v>
      </c>
      <c r="U41" s="4" t="s">
        <v>3673</v>
      </c>
      <c r="X41" s="12">
        <f>SUMIF(Sheet1!$T$10:$T$3962,C41,Sheet1!$J$10:$J$3962)</f>
        <v>318000</v>
      </c>
      <c r="Y41" s="12">
        <f>SUMIF(Sheet1!$T$10:$T$3962,D41,Sheet1!$J$10:$J$3962)</f>
        <v>0</v>
      </c>
      <c r="Z41" s="12">
        <f>SUMIF(Sheet1!$T$10:$T$3962,E41,Sheet1!$J$10:$J$3962)</f>
        <v>0</v>
      </c>
      <c r="AA41" s="26">
        <f t="shared" si="5"/>
        <v>318000</v>
      </c>
      <c r="AB41" s="12">
        <f>SUMIF(Sheet1!$T$10:$T$3962,G41,Sheet1!$J$10:$J$3962)</f>
        <v>0</v>
      </c>
      <c r="AC41" s="12">
        <f>SUMIF(Sheet1!$T$10:$T$3962,H41,Sheet1!$J$10:$J$3962)</f>
        <v>0</v>
      </c>
      <c r="AD41" s="12">
        <f>SUMIF(Sheet1!$T$10:$T$3962,I41,Sheet1!$J$10:$J$3962)</f>
        <v>0</v>
      </c>
      <c r="AE41" s="12">
        <f>SUMIF(Sheet1!$T$10:$T$3962,J41,Sheet1!$J$10:$J$3962)</f>
        <v>0</v>
      </c>
      <c r="AF41" s="12">
        <f>SUMIF(Sheet1!$T$10:$T$3962,K41,Sheet1!$J$10:$J$3962)</f>
        <v>0</v>
      </c>
      <c r="AG41" s="26">
        <f t="shared" si="6"/>
        <v>0</v>
      </c>
      <c r="AH41" s="12">
        <f>SUMIF(Sheet1!$T$10:$T$3962,M41,Sheet1!$J$10:$J$3962)</f>
        <v>0</v>
      </c>
      <c r="AI41" s="12">
        <f>SUMIF(Sheet1!$T$10:$T$3962,N41,Sheet1!$J$10:$J$3962)</f>
        <v>0</v>
      </c>
      <c r="AJ41" s="12">
        <f>SUMIF(Sheet1!$T$10:$T$3962,O41,Sheet1!$J$10:$J$3962)</f>
        <v>0</v>
      </c>
      <c r="AK41" s="26">
        <f t="shared" si="7"/>
        <v>0</v>
      </c>
      <c r="AL41" s="12">
        <f>SUMIF(Sheet1!$T$10:$T$3962,Q41,Sheet1!$J$10:$J$3962)</f>
        <v>253787</v>
      </c>
      <c r="AM41" s="12">
        <f>SUMIF(Sheet1!$T$10:$T$3962,R41,Sheet1!$J$10:$J$3962)</f>
        <v>1198171</v>
      </c>
      <c r="AN41" s="12">
        <f>SUMIF(Sheet1!$T$10:$T$3962,S41,Sheet1!$J$10:$J$3962)</f>
        <v>0</v>
      </c>
      <c r="AO41" s="12">
        <f>SUMIF(Sheet1!$T$10:$T$3962,T41,Sheet1!$J$10:$J$3962)</f>
        <v>0</v>
      </c>
      <c r="AP41" s="12">
        <f>SUMIF(Sheet1!$T$10:$T$3962,U41,Sheet1!$J$10:$J$3962)</f>
        <v>0</v>
      </c>
      <c r="AQ41" s="26">
        <f t="shared" si="8"/>
        <v>1451958</v>
      </c>
      <c r="AR41" s="26">
        <f t="shared" si="9"/>
        <v>1769958</v>
      </c>
    </row>
    <row r="42" spans="1:44" x14ac:dyDescent="0.2">
      <c r="A42" s="4" t="s">
        <v>1589</v>
      </c>
      <c r="B42" s="4" t="s">
        <v>1590</v>
      </c>
      <c r="C42" s="5" t="s">
        <v>4329</v>
      </c>
      <c r="D42" s="4" t="s">
        <v>4396</v>
      </c>
      <c r="E42" s="4" t="s">
        <v>4463</v>
      </c>
      <c r="G42" s="4" t="s">
        <v>1392</v>
      </c>
      <c r="H42" s="4" t="s">
        <v>3205</v>
      </c>
      <c r="I42" s="4" t="s">
        <v>1526</v>
      </c>
      <c r="J42" s="4" t="s">
        <v>1459</v>
      </c>
      <c r="K42" s="4" t="s">
        <v>4597</v>
      </c>
      <c r="M42" s="4" t="s">
        <v>4530</v>
      </c>
      <c r="N42" s="4" t="s">
        <v>3473</v>
      </c>
      <c r="O42" s="4" t="s">
        <v>3272</v>
      </c>
      <c r="Q42" s="4" t="s">
        <v>3607</v>
      </c>
      <c r="R42" s="4" t="s">
        <v>3540</v>
      </c>
      <c r="S42" s="4" t="s">
        <v>3339</v>
      </c>
      <c r="T42" s="4" t="s">
        <v>3406</v>
      </c>
      <c r="U42" s="4" t="s">
        <v>3674</v>
      </c>
      <c r="X42" s="12">
        <f>SUMIF(Sheet1!$T$10:$T$3962,C42,Sheet1!$J$10:$J$3962)</f>
        <v>2063786</v>
      </c>
      <c r="Y42" s="12">
        <f>SUMIF(Sheet1!$T$10:$T$3962,D42,Sheet1!$J$10:$J$3962)</f>
        <v>217844</v>
      </c>
      <c r="Z42" s="12">
        <f>SUMIF(Sheet1!$T$10:$T$3962,E42,Sheet1!$J$10:$J$3962)</f>
        <v>907908</v>
      </c>
      <c r="AA42" s="26">
        <f t="shared" si="5"/>
        <v>3189538</v>
      </c>
      <c r="AB42" s="12">
        <f>SUMIF(Sheet1!$T$10:$T$3962,G42,Sheet1!$J$10:$J$3962)</f>
        <v>11311</v>
      </c>
      <c r="AC42" s="12">
        <f>SUMIF(Sheet1!$T$10:$T$3962,H42,Sheet1!$J$10:$J$3962)</f>
        <v>0</v>
      </c>
      <c r="AD42" s="12">
        <f>SUMIF(Sheet1!$T$10:$T$3962,I42,Sheet1!$J$10:$J$3962)</f>
        <v>0</v>
      </c>
      <c r="AE42" s="12">
        <f>SUMIF(Sheet1!$T$10:$T$3962,J42,Sheet1!$J$10:$J$3962)</f>
        <v>0</v>
      </c>
      <c r="AF42" s="12">
        <f>SUMIF(Sheet1!$T$10:$T$3962,K42,Sheet1!$J$10:$J$3962)</f>
        <v>0</v>
      </c>
      <c r="AG42" s="26">
        <f t="shared" si="6"/>
        <v>11311</v>
      </c>
      <c r="AH42" s="12">
        <f>SUMIF(Sheet1!$T$10:$T$3962,M42,Sheet1!$J$10:$J$3962)</f>
        <v>5456</v>
      </c>
      <c r="AI42" s="12">
        <f>SUMIF(Sheet1!$T$10:$T$3962,N42,Sheet1!$J$10:$J$3962)</f>
        <v>0</v>
      </c>
      <c r="AJ42" s="12">
        <f>SUMIF(Sheet1!$T$10:$T$3962,O42,Sheet1!$J$10:$J$3962)</f>
        <v>0</v>
      </c>
      <c r="AK42" s="26">
        <f t="shared" si="7"/>
        <v>5456</v>
      </c>
      <c r="AL42" s="12">
        <f>SUMIF(Sheet1!$T$10:$T$3962,Q42,Sheet1!$J$10:$J$3962)</f>
        <v>213</v>
      </c>
      <c r="AM42" s="12">
        <f>SUMIF(Sheet1!$T$10:$T$3962,R42,Sheet1!$J$10:$J$3962)</f>
        <v>8730</v>
      </c>
      <c r="AN42" s="12">
        <f>SUMIF(Sheet1!$T$10:$T$3962,S42,Sheet1!$J$10:$J$3962)</f>
        <v>11885</v>
      </c>
      <c r="AO42" s="12">
        <f>SUMIF(Sheet1!$T$10:$T$3962,T42,Sheet1!$J$10:$J$3962)</f>
        <v>0</v>
      </c>
      <c r="AP42" s="12">
        <f>SUMIF(Sheet1!$T$10:$T$3962,U42,Sheet1!$J$10:$J$3962)</f>
        <v>0</v>
      </c>
      <c r="AQ42" s="26">
        <f t="shared" si="8"/>
        <v>20828</v>
      </c>
      <c r="AR42" s="26">
        <f t="shared" si="9"/>
        <v>3227133</v>
      </c>
    </row>
    <row r="43" spans="1:44" x14ac:dyDescent="0.2">
      <c r="A43" s="4" t="s">
        <v>1592</v>
      </c>
      <c r="B43" s="4" t="s">
        <v>1593</v>
      </c>
      <c r="C43" s="5" t="s">
        <v>4330</v>
      </c>
      <c r="D43" s="4" t="s">
        <v>4397</v>
      </c>
      <c r="E43" s="4" t="s">
        <v>4464</v>
      </c>
      <c r="G43" s="4" t="s">
        <v>1393</v>
      </c>
      <c r="H43" s="4" t="s">
        <v>3206</v>
      </c>
      <c r="I43" s="4" t="s">
        <v>1527</v>
      </c>
      <c r="J43" s="4" t="s">
        <v>1460</v>
      </c>
      <c r="K43" s="4" t="s">
        <v>4598</v>
      </c>
      <c r="M43" s="4" t="s">
        <v>4531</v>
      </c>
      <c r="N43" s="4" t="s">
        <v>3474</v>
      </c>
      <c r="O43" s="4" t="s">
        <v>3273</v>
      </c>
      <c r="Q43" s="4" t="s">
        <v>3608</v>
      </c>
      <c r="R43" s="4" t="s">
        <v>3541</v>
      </c>
      <c r="S43" s="4" t="s">
        <v>3340</v>
      </c>
      <c r="T43" s="4" t="s">
        <v>3407</v>
      </c>
      <c r="U43" s="4" t="s">
        <v>3675</v>
      </c>
      <c r="X43" s="12">
        <f>SUMIF(Sheet1!$T$10:$T$3962,C43,Sheet1!$J$10:$J$3962)</f>
        <v>0</v>
      </c>
      <c r="Y43" s="12">
        <f>SUMIF(Sheet1!$T$10:$T$3962,D43,Sheet1!$J$10:$J$3962)</f>
        <v>0</v>
      </c>
      <c r="Z43" s="12">
        <f>SUMIF(Sheet1!$T$10:$T$3962,E43,Sheet1!$J$10:$J$3962)</f>
        <v>0</v>
      </c>
      <c r="AA43" s="26">
        <f t="shared" si="5"/>
        <v>0</v>
      </c>
      <c r="AB43" s="12">
        <f>SUMIF(Sheet1!$T$10:$T$3962,G43,Sheet1!$J$10:$J$3962)</f>
        <v>0</v>
      </c>
      <c r="AC43" s="12">
        <f>SUMIF(Sheet1!$T$10:$T$3962,H43,Sheet1!$J$10:$J$3962)</f>
        <v>0</v>
      </c>
      <c r="AD43" s="12">
        <f>SUMIF(Sheet1!$T$10:$T$3962,I43,Sheet1!$J$10:$J$3962)</f>
        <v>0</v>
      </c>
      <c r="AE43" s="12">
        <f>SUMIF(Sheet1!$T$10:$T$3962,J43,Sheet1!$J$10:$J$3962)</f>
        <v>0</v>
      </c>
      <c r="AF43" s="12">
        <f>SUMIF(Sheet1!$T$10:$T$3962,K43,Sheet1!$J$10:$J$3962)</f>
        <v>0</v>
      </c>
      <c r="AG43" s="26">
        <f t="shared" si="6"/>
        <v>0</v>
      </c>
      <c r="AH43" s="12">
        <f>SUMIF(Sheet1!$T$10:$T$3962,M43,Sheet1!$J$10:$J$3962)</f>
        <v>0</v>
      </c>
      <c r="AI43" s="12">
        <f>SUMIF(Sheet1!$T$10:$T$3962,N43,Sheet1!$J$10:$J$3962)</f>
        <v>0</v>
      </c>
      <c r="AJ43" s="12">
        <f>SUMIF(Sheet1!$T$10:$T$3962,O43,Sheet1!$J$10:$J$3962)</f>
        <v>0</v>
      </c>
      <c r="AK43" s="26">
        <f t="shared" si="7"/>
        <v>0</v>
      </c>
      <c r="AL43" s="12">
        <f>SUMIF(Sheet1!$T$10:$T$3962,Q43,Sheet1!$J$10:$J$3962)</f>
        <v>0</v>
      </c>
      <c r="AM43" s="12">
        <f>SUMIF(Sheet1!$T$10:$T$3962,R43,Sheet1!$J$10:$J$3962)</f>
        <v>0</v>
      </c>
      <c r="AN43" s="12">
        <f>SUMIF(Sheet1!$T$10:$T$3962,S43,Sheet1!$J$10:$J$3962)</f>
        <v>0</v>
      </c>
      <c r="AO43" s="12">
        <f>SUMIF(Sheet1!$T$10:$T$3962,T43,Sheet1!$J$10:$J$3962)</f>
        <v>0</v>
      </c>
      <c r="AP43" s="12">
        <f>SUMIF(Sheet1!$T$10:$T$3962,U43,Sheet1!$J$10:$J$3962)</f>
        <v>0</v>
      </c>
      <c r="AQ43" s="26">
        <f t="shared" si="8"/>
        <v>0</v>
      </c>
      <c r="AR43" s="26">
        <f t="shared" si="9"/>
        <v>0</v>
      </c>
    </row>
    <row r="44" spans="1:44" x14ac:dyDescent="0.2">
      <c r="A44" s="4" t="s">
        <v>1595</v>
      </c>
      <c r="B44" s="4" t="s">
        <v>1596</v>
      </c>
      <c r="C44" s="5" t="s">
        <v>4331</v>
      </c>
      <c r="D44" s="4" t="s">
        <v>4398</v>
      </c>
      <c r="E44" s="4" t="s">
        <v>4465</v>
      </c>
      <c r="G44" s="4" t="s">
        <v>1394</v>
      </c>
      <c r="H44" s="4" t="s">
        <v>3207</v>
      </c>
      <c r="I44" s="4" t="s">
        <v>1528</v>
      </c>
      <c r="J44" s="4" t="s">
        <v>1461</v>
      </c>
      <c r="K44" s="4" t="s">
        <v>4599</v>
      </c>
      <c r="M44" s="4" t="s">
        <v>4532</v>
      </c>
      <c r="N44" s="4" t="s">
        <v>3475</v>
      </c>
      <c r="O44" s="4" t="s">
        <v>3274</v>
      </c>
      <c r="Q44" s="4" t="s">
        <v>3609</v>
      </c>
      <c r="R44" s="4" t="s">
        <v>3542</v>
      </c>
      <c r="S44" s="4" t="s">
        <v>3341</v>
      </c>
      <c r="T44" s="4" t="s">
        <v>3408</v>
      </c>
      <c r="U44" s="4" t="s">
        <v>3676</v>
      </c>
      <c r="X44" s="12">
        <f>SUMIF(Sheet1!$T$10:$T$3962,C44,Sheet1!$J$10:$J$3962)</f>
        <v>0</v>
      </c>
      <c r="Y44" s="12">
        <f>SUMIF(Sheet1!$T$10:$T$3962,D44,Sheet1!$J$10:$J$3962)</f>
        <v>0</v>
      </c>
      <c r="Z44" s="12">
        <f>SUMIF(Sheet1!$T$10:$T$3962,E44,Sheet1!$J$10:$J$3962)</f>
        <v>0</v>
      </c>
      <c r="AA44" s="26">
        <f t="shared" si="5"/>
        <v>0</v>
      </c>
      <c r="AB44" s="12">
        <f>SUMIF(Sheet1!$T$10:$T$3962,G44,Sheet1!$J$10:$J$3962)</f>
        <v>0</v>
      </c>
      <c r="AC44" s="12">
        <f>SUMIF(Sheet1!$T$10:$T$3962,H44,Sheet1!$J$10:$J$3962)</f>
        <v>0</v>
      </c>
      <c r="AD44" s="12">
        <f>SUMIF(Sheet1!$T$10:$T$3962,I44,Sheet1!$J$10:$J$3962)</f>
        <v>0</v>
      </c>
      <c r="AE44" s="12">
        <f>SUMIF(Sheet1!$T$10:$T$3962,J44,Sheet1!$J$10:$J$3962)</f>
        <v>0</v>
      </c>
      <c r="AF44" s="12">
        <f>SUMIF(Sheet1!$T$10:$T$3962,K44,Sheet1!$J$10:$J$3962)</f>
        <v>0</v>
      </c>
      <c r="AG44" s="26">
        <f t="shared" si="6"/>
        <v>0</v>
      </c>
      <c r="AH44" s="12">
        <f>SUMIF(Sheet1!$T$10:$T$3962,M44,Sheet1!$J$10:$J$3962)</f>
        <v>0</v>
      </c>
      <c r="AI44" s="12">
        <f>SUMIF(Sheet1!$T$10:$T$3962,N44,Sheet1!$J$10:$J$3962)</f>
        <v>0</v>
      </c>
      <c r="AJ44" s="12">
        <f>SUMIF(Sheet1!$T$10:$T$3962,O44,Sheet1!$J$10:$J$3962)</f>
        <v>0</v>
      </c>
      <c r="AK44" s="26">
        <f t="shared" si="7"/>
        <v>0</v>
      </c>
      <c r="AL44" s="12">
        <f>SUMIF(Sheet1!$T$10:$T$3962,Q44,Sheet1!$J$10:$J$3962)</f>
        <v>0</v>
      </c>
      <c r="AM44" s="12">
        <f>SUMIF(Sheet1!$T$10:$T$3962,R44,Sheet1!$J$10:$J$3962)</f>
        <v>0</v>
      </c>
      <c r="AN44" s="12">
        <f>SUMIF(Sheet1!$T$10:$T$3962,S44,Sheet1!$J$10:$J$3962)</f>
        <v>0</v>
      </c>
      <c r="AO44" s="12">
        <f>SUMIF(Sheet1!$T$10:$T$3962,T44,Sheet1!$J$10:$J$3962)</f>
        <v>0</v>
      </c>
      <c r="AP44" s="12">
        <f>SUMIF(Sheet1!$T$10:$T$3962,U44,Sheet1!$J$10:$J$3962)</f>
        <v>0</v>
      </c>
      <c r="AQ44" s="26">
        <f t="shared" si="8"/>
        <v>0</v>
      </c>
      <c r="AR44" s="26">
        <f t="shared" si="9"/>
        <v>0</v>
      </c>
    </row>
    <row r="45" spans="1:44" x14ac:dyDescent="0.2">
      <c r="A45" s="2" t="s">
        <v>1598</v>
      </c>
      <c r="B45" s="2" t="s">
        <v>1599</v>
      </c>
      <c r="C45" s="3" t="s">
        <v>4332</v>
      </c>
      <c r="D45" s="2" t="s">
        <v>4399</v>
      </c>
      <c r="E45" s="2" t="s">
        <v>4466</v>
      </c>
      <c r="G45" s="2" t="s">
        <v>1395</v>
      </c>
      <c r="H45" s="2" t="s">
        <v>3208</v>
      </c>
      <c r="I45" s="2" t="s">
        <v>1529</v>
      </c>
      <c r="J45" s="2" t="s">
        <v>1462</v>
      </c>
      <c r="K45" s="2" t="s">
        <v>4600</v>
      </c>
      <c r="M45" s="2" t="s">
        <v>4533</v>
      </c>
      <c r="N45" s="2" t="s">
        <v>3476</v>
      </c>
      <c r="O45" s="2" t="s">
        <v>3275</v>
      </c>
      <c r="Q45" s="2" t="s">
        <v>3610</v>
      </c>
      <c r="R45" s="2" t="s">
        <v>3543</v>
      </c>
      <c r="S45" s="2" t="s">
        <v>3342</v>
      </c>
      <c r="T45" s="2" t="s">
        <v>3409</v>
      </c>
      <c r="U45" s="2" t="s">
        <v>3677</v>
      </c>
      <c r="X45" s="12">
        <f>SUMIF(Sheet1!$T$10:$T$3962,C45,Sheet1!$J$10:$J$3962)</f>
        <v>4688039</v>
      </c>
      <c r="Y45" s="12">
        <f>SUMIF(Sheet1!$T$10:$T$3962,D45,Sheet1!$J$10:$J$3962)</f>
        <v>1146321</v>
      </c>
      <c r="Z45" s="12">
        <f>SUMIF(Sheet1!$T$10:$T$3962,E45,Sheet1!$J$10:$J$3962)</f>
        <v>1973735</v>
      </c>
      <c r="AA45" s="26">
        <f t="shared" si="5"/>
        <v>7808095</v>
      </c>
      <c r="AB45" s="12">
        <f>SUMIF(Sheet1!$T$10:$T$3962,G45,Sheet1!$J$10:$J$3962)</f>
        <v>1032291</v>
      </c>
      <c r="AC45" s="12">
        <f>SUMIF(Sheet1!$T$10:$T$3962,H45,Sheet1!$J$10:$J$3962)</f>
        <v>0</v>
      </c>
      <c r="AD45" s="12">
        <f>SUMIF(Sheet1!$T$10:$T$3962,I45,Sheet1!$J$10:$J$3962)</f>
        <v>2022338</v>
      </c>
      <c r="AE45" s="12">
        <f>SUMIF(Sheet1!$T$10:$T$3962,J45,Sheet1!$J$10:$J$3962)</f>
        <v>0</v>
      </c>
      <c r="AF45" s="12">
        <f>SUMIF(Sheet1!$T$10:$T$3962,K45,Sheet1!$J$10:$J$3962)</f>
        <v>0</v>
      </c>
      <c r="AG45" s="26">
        <f t="shared" si="6"/>
        <v>3054629</v>
      </c>
      <c r="AH45" s="12">
        <f>SUMIF(Sheet1!$T$10:$T$3962,M45,Sheet1!$J$10:$J$3962)</f>
        <v>682031</v>
      </c>
      <c r="AI45" s="12">
        <f>SUMIF(Sheet1!$T$10:$T$3962,N45,Sheet1!$J$10:$J$3962)</f>
        <v>0</v>
      </c>
      <c r="AJ45" s="12">
        <f>SUMIF(Sheet1!$T$10:$T$3962,O45,Sheet1!$J$10:$J$3962)</f>
        <v>0</v>
      </c>
      <c r="AK45" s="26">
        <f t="shared" si="7"/>
        <v>682031</v>
      </c>
      <c r="AL45" s="12">
        <f>SUMIF(Sheet1!$T$10:$T$3962,Q45,Sheet1!$J$10:$J$3962)</f>
        <v>283721</v>
      </c>
      <c r="AM45" s="12">
        <f>SUMIF(Sheet1!$T$10:$T$3962,R45,Sheet1!$J$10:$J$3962)</f>
        <v>9353561</v>
      </c>
      <c r="AN45" s="12">
        <f>SUMIF(Sheet1!$T$10:$T$3962,S45,Sheet1!$J$10:$J$3962)</f>
        <v>2063163</v>
      </c>
      <c r="AO45" s="12">
        <f>SUMIF(Sheet1!$T$10:$T$3962,T45,Sheet1!$J$10:$J$3962)</f>
        <v>454390</v>
      </c>
      <c r="AP45" s="12">
        <f>SUMIF(Sheet1!$T$10:$T$3962,U45,Sheet1!$J$10:$J$3962)</f>
        <v>0</v>
      </c>
      <c r="AQ45" s="26">
        <f t="shared" si="8"/>
        <v>12154835</v>
      </c>
      <c r="AR45" s="26">
        <f t="shared" si="9"/>
        <v>23699590</v>
      </c>
    </row>
    <row r="46" spans="1:44" x14ac:dyDescent="0.2">
      <c r="A46" s="6" t="s">
        <v>1601</v>
      </c>
      <c r="B46" s="6" t="s">
        <v>1602</v>
      </c>
    </row>
    <row r="47" spans="1:44" x14ac:dyDescent="0.2">
      <c r="A47" s="4" t="s">
        <v>1604</v>
      </c>
      <c r="B47" s="4" t="s">
        <v>1605</v>
      </c>
      <c r="C47" s="5" t="s">
        <v>4334</v>
      </c>
      <c r="D47" s="4" t="s">
        <v>4401</v>
      </c>
      <c r="E47" s="4" t="s">
        <v>4468</v>
      </c>
      <c r="G47" s="4" t="s">
        <v>1397</v>
      </c>
      <c r="H47" s="4" t="s">
        <v>3210</v>
      </c>
      <c r="I47" s="4" t="s">
        <v>1531</v>
      </c>
      <c r="J47" s="4" t="s">
        <v>1464</v>
      </c>
      <c r="K47" s="4" t="s">
        <v>4602</v>
      </c>
      <c r="M47" s="4" t="s">
        <v>4535</v>
      </c>
      <c r="N47" s="4" t="s">
        <v>3478</v>
      </c>
      <c r="O47" s="4" t="s">
        <v>3277</v>
      </c>
      <c r="Q47" s="4" t="s">
        <v>3612</v>
      </c>
      <c r="R47" s="4" t="s">
        <v>3545</v>
      </c>
      <c r="S47" s="4" t="s">
        <v>3344</v>
      </c>
      <c r="T47" s="4" t="s">
        <v>3411</v>
      </c>
      <c r="U47" s="4" t="s">
        <v>3679</v>
      </c>
      <c r="X47" s="12">
        <f>SUMIF(Sheet1!$T$10:$T$3962,C47,Sheet1!$J$10:$J$3962)</f>
        <v>0</v>
      </c>
      <c r="Y47" s="12">
        <f>SUMIF(Sheet1!$T$10:$T$3962,D47,Sheet1!$J$10:$J$3962)</f>
        <v>0</v>
      </c>
      <c r="Z47" s="12">
        <f>SUMIF(Sheet1!$T$10:$T$3962,E47,Sheet1!$J$10:$J$3962)</f>
        <v>0</v>
      </c>
      <c r="AA47" s="26">
        <f>SUM(X47:Z47)</f>
        <v>0</v>
      </c>
      <c r="AB47" s="12">
        <f>SUMIF(Sheet1!$T$10:$T$3962,G47,Sheet1!$J$10:$J$3962)</f>
        <v>0</v>
      </c>
      <c r="AC47" s="12">
        <f>SUMIF(Sheet1!$T$10:$T$3962,H47,Sheet1!$J$10:$J$3962)</f>
        <v>0</v>
      </c>
      <c r="AD47" s="12">
        <f>SUMIF(Sheet1!$T$10:$T$3962,I47,Sheet1!$J$10:$J$3962)</f>
        <v>0</v>
      </c>
      <c r="AE47" s="12">
        <f>SUMIF(Sheet1!$T$10:$T$3962,J47,Sheet1!$J$10:$J$3962)</f>
        <v>0</v>
      </c>
      <c r="AF47" s="12">
        <f>SUMIF(Sheet1!$T$10:$T$3962,K47,Sheet1!$J$10:$J$3962)</f>
        <v>0</v>
      </c>
      <c r="AG47" s="26">
        <f>SUM(AB47:AF47)</f>
        <v>0</v>
      </c>
      <c r="AH47" s="12">
        <f>SUMIF(Sheet1!$T$10:$T$3962,M47,Sheet1!$J$10:$J$3962)</f>
        <v>0</v>
      </c>
      <c r="AI47" s="12">
        <f>SUMIF(Sheet1!$T$10:$T$3962,N47,Sheet1!$J$10:$J$3962)</f>
        <v>0</v>
      </c>
      <c r="AJ47" s="12">
        <f>SUMIF(Sheet1!$T$10:$T$3962,O47,Sheet1!$J$10:$J$3962)</f>
        <v>0</v>
      </c>
      <c r="AK47" s="26">
        <f>SUM(AH47:AJ47)</f>
        <v>0</v>
      </c>
      <c r="AL47" s="12">
        <f>SUMIF(Sheet1!$T$10:$T$3962,Q47,Sheet1!$J$10:$J$3962)</f>
        <v>0</v>
      </c>
      <c r="AM47" s="12">
        <f>SUMIF(Sheet1!$T$10:$T$3962,R47,Sheet1!$J$10:$J$3962)</f>
        <v>0</v>
      </c>
      <c r="AN47" s="12">
        <f>SUMIF(Sheet1!$T$10:$T$3962,S47,Sheet1!$J$10:$J$3962)</f>
        <v>0</v>
      </c>
      <c r="AO47" s="12">
        <f>SUMIF(Sheet1!$T$10:$T$3962,T47,Sheet1!$J$10:$J$3962)</f>
        <v>0</v>
      </c>
      <c r="AP47" s="12">
        <f>SUMIF(Sheet1!$T$10:$T$3962,U47,Sheet1!$J$10:$J$3962)</f>
        <v>0</v>
      </c>
      <c r="AQ47" s="26">
        <f>SUM(AL47:AP47)</f>
        <v>0</v>
      </c>
      <c r="AR47" s="26">
        <f>+AQ47+AK47+AG47+AA47</f>
        <v>0</v>
      </c>
    </row>
    <row r="48" spans="1:44" x14ac:dyDescent="0.2">
      <c r="A48" s="4" t="s">
        <v>1607</v>
      </c>
      <c r="B48" s="4" t="s">
        <v>1608</v>
      </c>
      <c r="C48" s="5" t="s">
        <v>4335</v>
      </c>
      <c r="D48" s="4" t="s">
        <v>4402</v>
      </c>
      <c r="E48" s="4" t="s">
        <v>4469</v>
      </c>
      <c r="G48" s="4" t="s">
        <v>1398</v>
      </c>
      <c r="H48" s="4" t="s">
        <v>3211</v>
      </c>
      <c r="I48" s="4" t="s">
        <v>1532</v>
      </c>
      <c r="J48" s="4" t="s">
        <v>1465</v>
      </c>
      <c r="K48" s="4" t="s">
        <v>4603</v>
      </c>
      <c r="M48" s="4" t="s">
        <v>4536</v>
      </c>
      <c r="N48" s="4" t="s">
        <v>3479</v>
      </c>
      <c r="O48" s="4" t="s">
        <v>3278</v>
      </c>
      <c r="Q48" s="4" t="s">
        <v>3613</v>
      </c>
      <c r="R48" s="4" t="s">
        <v>3546</v>
      </c>
      <c r="S48" s="4" t="s">
        <v>3345</v>
      </c>
      <c r="T48" s="4" t="s">
        <v>3412</v>
      </c>
      <c r="U48" s="4" t="s">
        <v>3680</v>
      </c>
      <c r="X48" s="12">
        <f>SUMIF(Sheet1!$T$10:$T$3962,C48,Sheet1!$J$10:$J$3962)</f>
        <v>0</v>
      </c>
      <c r="Y48" s="12">
        <f>SUMIF(Sheet1!$T$10:$T$3962,D48,Sheet1!$J$10:$J$3962)</f>
        <v>0</v>
      </c>
      <c r="Z48" s="12">
        <f>SUMIF(Sheet1!$T$10:$T$3962,E48,Sheet1!$J$10:$J$3962)</f>
        <v>0</v>
      </c>
      <c r="AA48" s="26">
        <f>SUM(X48:Z48)</f>
        <v>0</v>
      </c>
      <c r="AB48" s="12">
        <f>SUMIF(Sheet1!$T$10:$T$3962,G48,Sheet1!$J$10:$J$3962)</f>
        <v>0</v>
      </c>
      <c r="AC48" s="12">
        <f>SUMIF(Sheet1!$T$10:$T$3962,H48,Sheet1!$J$10:$J$3962)</f>
        <v>0</v>
      </c>
      <c r="AD48" s="12">
        <f>SUMIF(Sheet1!$T$10:$T$3962,I48,Sheet1!$J$10:$J$3962)</f>
        <v>0</v>
      </c>
      <c r="AE48" s="12">
        <f>SUMIF(Sheet1!$T$10:$T$3962,J48,Sheet1!$J$10:$J$3962)</f>
        <v>0</v>
      </c>
      <c r="AF48" s="12">
        <f>SUMIF(Sheet1!$T$10:$T$3962,K48,Sheet1!$J$10:$J$3962)</f>
        <v>0</v>
      </c>
      <c r="AG48" s="26">
        <f>SUM(AB48:AF48)</f>
        <v>0</v>
      </c>
      <c r="AH48" s="12">
        <f>SUMIF(Sheet1!$T$10:$T$3962,M48,Sheet1!$J$10:$J$3962)</f>
        <v>0</v>
      </c>
      <c r="AI48" s="12">
        <f>SUMIF(Sheet1!$T$10:$T$3962,N48,Sheet1!$J$10:$J$3962)</f>
        <v>0</v>
      </c>
      <c r="AJ48" s="12">
        <f>SUMIF(Sheet1!$T$10:$T$3962,O48,Sheet1!$J$10:$J$3962)</f>
        <v>0</v>
      </c>
      <c r="AK48" s="26">
        <f>SUM(AH48:AJ48)</f>
        <v>0</v>
      </c>
      <c r="AL48" s="12">
        <f>SUMIF(Sheet1!$T$10:$T$3962,Q48,Sheet1!$J$10:$J$3962)</f>
        <v>0</v>
      </c>
      <c r="AM48" s="12">
        <f>SUMIF(Sheet1!$T$10:$T$3962,R48,Sheet1!$J$10:$J$3962)</f>
        <v>0</v>
      </c>
      <c r="AN48" s="12">
        <f>SUMIF(Sheet1!$T$10:$T$3962,S48,Sheet1!$J$10:$J$3962)</f>
        <v>0</v>
      </c>
      <c r="AO48" s="12">
        <f>SUMIF(Sheet1!$T$10:$T$3962,T48,Sheet1!$J$10:$J$3962)</f>
        <v>0</v>
      </c>
      <c r="AP48" s="12">
        <f>SUMIF(Sheet1!$T$10:$T$3962,U48,Sheet1!$J$10:$J$3962)</f>
        <v>0</v>
      </c>
      <c r="AQ48" s="26">
        <f>SUM(AL48:AP48)</f>
        <v>0</v>
      </c>
      <c r="AR48" s="26">
        <f>+AQ48+AK48+AG48+AA48</f>
        <v>0</v>
      </c>
    </row>
    <row r="49" spans="1:44" x14ac:dyDescent="0.2">
      <c r="A49" s="4" t="s">
        <v>1610</v>
      </c>
      <c r="B49" s="4" t="s">
        <v>1611</v>
      </c>
      <c r="C49" s="5" t="s">
        <v>4336</v>
      </c>
      <c r="D49" s="4" t="s">
        <v>4403</v>
      </c>
      <c r="E49" s="4" t="s">
        <v>4470</v>
      </c>
      <c r="G49" s="4" t="s">
        <v>1399</v>
      </c>
      <c r="H49" s="4" t="s">
        <v>3212</v>
      </c>
      <c r="I49" s="4" t="s">
        <v>3145</v>
      </c>
      <c r="J49" s="4" t="s">
        <v>1466</v>
      </c>
      <c r="K49" s="4" t="s">
        <v>4604</v>
      </c>
      <c r="M49" s="4" t="s">
        <v>4537</v>
      </c>
      <c r="N49" s="4" t="s">
        <v>3480</v>
      </c>
      <c r="O49" s="4" t="s">
        <v>3279</v>
      </c>
      <c r="Q49" s="4" t="s">
        <v>3614</v>
      </c>
      <c r="R49" s="4" t="s">
        <v>3547</v>
      </c>
      <c r="S49" s="4" t="s">
        <v>3346</v>
      </c>
      <c r="T49" s="4" t="s">
        <v>3413</v>
      </c>
      <c r="U49" s="4" t="s">
        <v>3681</v>
      </c>
      <c r="X49" s="12">
        <f>SUMIF(Sheet1!$T$10:$T$3962,C49,Sheet1!$J$10:$J$3962)</f>
        <v>0</v>
      </c>
      <c r="Y49" s="12">
        <f>SUMIF(Sheet1!$T$10:$T$3962,D49,Sheet1!$J$10:$J$3962)</f>
        <v>0</v>
      </c>
      <c r="Z49" s="12">
        <f>SUMIF(Sheet1!$T$10:$T$3962,E49,Sheet1!$J$10:$J$3962)</f>
        <v>0</v>
      </c>
      <c r="AA49" s="26">
        <f>SUM(X49:Z49)</f>
        <v>0</v>
      </c>
      <c r="AB49" s="12">
        <f>SUMIF(Sheet1!$T$10:$T$3962,G49,Sheet1!$J$10:$J$3962)</f>
        <v>0</v>
      </c>
      <c r="AC49" s="12">
        <f>SUMIF(Sheet1!$T$10:$T$3962,H49,Sheet1!$J$10:$J$3962)</f>
        <v>0</v>
      </c>
      <c r="AD49" s="12">
        <f>SUMIF(Sheet1!$T$10:$T$3962,I49,Sheet1!$J$10:$J$3962)</f>
        <v>0</v>
      </c>
      <c r="AE49" s="12">
        <f>SUMIF(Sheet1!$T$10:$T$3962,J49,Sheet1!$J$10:$J$3962)</f>
        <v>0</v>
      </c>
      <c r="AF49" s="12">
        <f>SUMIF(Sheet1!$T$10:$T$3962,K49,Sheet1!$J$10:$J$3962)</f>
        <v>0</v>
      </c>
      <c r="AG49" s="26">
        <f>SUM(AB49:AF49)</f>
        <v>0</v>
      </c>
      <c r="AH49" s="12">
        <f>SUMIF(Sheet1!$T$10:$T$3962,M49,Sheet1!$J$10:$J$3962)</f>
        <v>0</v>
      </c>
      <c r="AI49" s="12">
        <f>SUMIF(Sheet1!$T$10:$T$3962,N49,Sheet1!$J$10:$J$3962)</f>
        <v>0</v>
      </c>
      <c r="AJ49" s="12">
        <f>SUMIF(Sheet1!$T$10:$T$3962,O49,Sheet1!$J$10:$J$3962)</f>
        <v>0</v>
      </c>
      <c r="AK49" s="26">
        <f>SUM(AH49:AJ49)</f>
        <v>0</v>
      </c>
      <c r="AL49" s="12">
        <f>SUMIF(Sheet1!$T$10:$T$3962,Q49,Sheet1!$J$10:$J$3962)</f>
        <v>0</v>
      </c>
      <c r="AM49" s="12">
        <f>SUMIF(Sheet1!$T$10:$T$3962,R49,Sheet1!$J$10:$J$3962)</f>
        <v>0</v>
      </c>
      <c r="AN49" s="12">
        <f>SUMIF(Sheet1!$T$10:$T$3962,S49,Sheet1!$J$10:$J$3962)</f>
        <v>0</v>
      </c>
      <c r="AO49" s="12">
        <f>SUMIF(Sheet1!$T$10:$T$3962,T49,Sheet1!$J$10:$J$3962)</f>
        <v>0</v>
      </c>
      <c r="AP49" s="12">
        <f>SUMIF(Sheet1!$T$10:$T$3962,U49,Sheet1!$J$10:$J$3962)</f>
        <v>0</v>
      </c>
      <c r="AQ49" s="26">
        <f>SUM(AL49:AP49)</f>
        <v>0</v>
      </c>
      <c r="AR49" s="26">
        <f>+AQ49+AK49+AG49+AA49</f>
        <v>0</v>
      </c>
    </row>
    <row r="50" spans="1:44" x14ac:dyDescent="0.2">
      <c r="A50" s="2" t="s">
        <v>1613</v>
      </c>
      <c r="B50" s="2" t="s">
        <v>1614</v>
      </c>
      <c r="C50" s="3" t="s">
        <v>4337</v>
      </c>
      <c r="D50" s="2" t="s">
        <v>4404</v>
      </c>
      <c r="E50" s="2" t="s">
        <v>4471</v>
      </c>
      <c r="G50" s="2" t="s">
        <v>1400</v>
      </c>
      <c r="H50" s="2" t="s">
        <v>3213</v>
      </c>
      <c r="I50" s="2" t="s">
        <v>3146</v>
      </c>
      <c r="J50" s="2" t="s">
        <v>1467</v>
      </c>
      <c r="K50" s="2" t="s">
        <v>4605</v>
      </c>
      <c r="M50" s="2" t="s">
        <v>4538</v>
      </c>
      <c r="N50" s="2" t="s">
        <v>3481</v>
      </c>
      <c r="O50" s="2" t="s">
        <v>3280</v>
      </c>
      <c r="Q50" s="2" t="s">
        <v>3615</v>
      </c>
      <c r="R50" s="2" t="s">
        <v>3548</v>
      </c>
      <c r="S50" s="2" t="s">
        <v>3347</v>
      </c>
      <c r="T50" s="2" t="s">
        <v>3414</v>
      </c>
      <c r="U50" s="2" t="s">
        <v>3682</v>
      </c>
      <c r="X50" s="12">
        <f>SUMIF(Sheet1!$T$10:$T$3962,C50,Sheet1!$J$10:$J$3962)</f>
        <v>0</v>
      </c>
      <c r="Y50" s="12">
        <f>SUMIF(Sheet1!$T$10:$T$3962,D50,Sheet1!$J$10:$J$3962)</f>
        <v>0</v>
      </c>
      <c r="Z50" s="12">
        <f>SUMIF(Sheet1!$T$10:$T$3962,E50,Sheet1!$J$10:$J$3962)</f>
        <v>0</v>
      </c>
      <c r="AA50" s="26">
        <f>SUM(X50:Z50)</f>
        <v>0</v>
      </c>
      <c r="AB50" s="12">
        <f>SUMIF(Sheet1!$T$10:$T$3962,G50,Sheet1!$J$10:$J$3962)</f>
        <v>0</v>
      </c>
      <c r="AC50" s="12">
        <f>SUMIF(Sheet1!$T$10:$T$3962,H50,Sheet1!$J$10:$J$3962)</f>
        <v>0</v>
      </c>
      <c r="AD50" s="12">
        <f>SUMIF(Sheet1!$T$10:$T$3962,I50,Sheet1!$J$10:$J$3962)</f>
        <v>0</v>
      </c>
      <c r="AE50" s="12">
        <f>SUMIF(Sheet1!$T$10:$T$3962,J50,Sheet1!$J$10:$J$3962)</f>
        <v>0</v>
      </c>
      <c r="AF50" s="12">
        <f>SUMIF(Sheet1!$T$10:$T$3962,K50,Sheet1!$J$10:$J$3962)</f>
        <v>0</v>
      </c>
      <c r="AG50" s="26">
        <f>SUM(AB50:AF50)</f>
        <v>0</v>
      </c>
      <c r="AH50" s="12">
        <f>SUMIF(Sheet1!$T$10:$T$3962,M50,Sheet1!$J$10:$J$3962)</f>
        <v>0</v>
      </c>
      <c r="AI50" s="12">
        <f>SUMIF(Sheet1!$T$10:$T$3962,N50,Sheet1!$J$10:$J$3962)</f>
        <v>0</v>
      </c>
      <c r="AJ50" s="12">
        <f>SUMIF(Sheet1!$T$10:$T$3962,O50,Sheet1!$J$10:$J$3962)</f>
        <v>0</v>
      </c>
      <c r="AK50" s="26">
        <f>SUM(AH50:AJ50)</f>
        <v>0</v>
      </c>
      <c r="AL50" s="12">
        <f>SUMIF(Sheet1!$T$10:$T$3962,Q50,Sheet1!$J$10:$J$3962)</f>
        <v>0</v>
      </c>
      <c r="AM50" s="12">
        <f>SUMIF(Sheet1!$T$10:$T$3962,R50,Sheet1!$J$10:$J$3962)</f>
        <v>0</v>
      </c>
      <c r="AN50" s="12">
        <f>SUMIF(Sheet1!$T$10:$T$3962,S50,Sheet1!$J$10:$J$3962)</f>
        <v>0</v>
      </c>
      <c r="AO50" s="12">
        <f>SUMIF(Sheet1!$T$10:$T$3962,T50,Sheet1!$J$10:$J$3962)</f>
        <v>0</v>
      </c>
      <c r="AP50" s="12">
        <f>SUMIF(Sheet1!$T$10:$T$3962,U50,Sheet1!$J$10:$J$3962)</f>
        <v>0</v>
      </c>
      <c r="AQ50" s="26">
        <f>SUM(AL50:AP50)</f>
        <v>0</v>
      </c>
      <c r="AR50" s="26">
        <f>+AQ50+AK50+AG50+AA50</f>
        <v>0</v>
      </c>
    </row>
    <row r="51" spans="1:44" x14ac:dyDescent="0.2">
      <c r="A51" s="2" t="s">
        <v>1616</v>
      </c>
      <c r="B51" s="2" t="s">
        <v>1617</v>
      </c>
      <c r="C51" s="3" t="s">
        <v>4338</v>
      </c>
      <c r="D51" s="2" t="s">
        <v>4405</v>
      </c>
      <c r="E51" s="2" t="s">
        <v>4472</v>
      </c>
      <c r="G51" s="2" t="s">
        <v>1401</v>
      </c>
      <c r="H51" s="2" t="s">
        <v>3214</v>
      </c>
      <c r="I51" s="2" t="s">
        <v>3147</v>
      </c>
      <c r="J51" s="2" t="s">
        <v>1468</v>
      </c>
      <c r="K51" s="2" t="s">
        <v>4606</v>
      </c>
      <c r="M51" s="2" t="s">
        <v>4539</v>
      </c>
      <c r="N51" s="2" t="s">
        <v>3482</v>
      </c>
      <c r="O51" s="2" t="s">
        <v>3281</v>
      </c>
      <c r="Q51" s="2" t="s">
        <v>3616</v>
      </c>
      <c r="R51" s="2" t="s">
        <v>3549</v>
      </c>
      <c r="S51" s="2" t="s">
        <v>3348</v>
      </c>
      <c r="T51" s="2" t="s">
        <v>3415</v>
      </c>
      <c r="U51" s="2" t="s">
        <v>3683</v>
      </c>
      <c r="X51" s="12">
        <f>SUMIF(Sheet1!$T$10:$T$3962,C51,Sheet1!$J$10:$J$3962)</f>
        <v>4688039</v>
      </c>
      <c r="Y51" s="12">
        <f>SUMIF(Sheet1!$T$10:$T$3962,D51,Sheet1!$J$10:$J$3962)</f>
        <v>1146321</v>
      </c>
      <c r="Z51" s="12">
        <f>SUMIF(Sheet1!$T$10:$T$3962,E51,Sheet1!$J$10:$J$3962)</f>
        <v>1973735</v>
      </c>
      <c r="AA51" s="26">
        <f>SUM(X51:Z51)</f>
        <v>7808095</v>
      </c>
      <c r="AB51" s="12">
        <f>SUMIF(Sheet1!$T$10:$T$3962,G51,Sheet1!$J$10:$J$3962)</f>
        <v>1032291</v>
      </c>
      <c r="AC51" s="12">
        <f>SUMIF(Sheet1!$T$10:$T$3962,H51,Sheet1!$J$10:$J$3962)</f>
        <v>0</v>
      </c>
      <c r="AD51" s="12">
        <f>SUMIF(Sheet1!$T$10:$T$3962,I51,Sheet1!$J$10:$J$3962)</f>
        <v>2022338</v>
      </c>
      <c r="AE51" s="12">
        <f>SUMIF(Sheet1!$T$10:$T$3962,J51,Sheet1!$J$10:$J$3962)</f>
        <v>0</v>
      </c>
      <c r="AF51" s="12">
        <f>SUMIF(Sheet1!$T$10:$T$3962,K51,Sheet1!$J$10:$J$3962)</f>
        <v>0</v>
      </c>
      <c r="AG51" s="26">
        <f>SUM(AB51:AF51)</f>
        <v>3054629</v>
      </c>
      <c r="AH51" s="12">
        <f>SUMIF(Sheet1!$T$10:$T$3962,M51,Sheet1!$J$10:$J$3962)</f>
        <v>682031</v>
      </c>
      <c r="AI51" s="12">
        <f>SUMIF(Sheet1!$T$10:$T$3962,N51,Sheet1!$J$10:$J$3962)</f>
        <v>0</v>
      </c>
      <c r="AJ51" s="12">
        <f>SUMIF(Sheet1!$T$10:$T$3962,O51,Sheet1!$J$10:$J$3962)</f>
        <v>0</v>
      </c>
      <c r="AK51" s="26">
        <f>SUM(AH51:AJ51)</f>
        <v>682031</v>
      </c>
      <c r="AL51" s="12">
        <f>SUMIF(Sheet1!$T$10:$T$3962,Q51,Sheet1!$J$10:$J$3962)</f>
        <v>283721</v>
      </c>
      <c r="AM51" s="12">
        <f>SUMIF(Sheet1!$T$10:$T$3962,R51,Sheet1!$J$10:$J$3962)</f>
        <v>9353561</v>
      </c>
      <c r="AN51" s="12">
        <f>SUMIF(Sheet1!$T$10:$T$3962,S51,Sheet1!$J$10:$J$3962)</f>
        <v>2063163</v>
      </c>
      <c r="AO51" s="12">
        <f>SUMIF(Sheet1!$T$10:$T$3962,T51,Sheet1!$J$10:$J$3962)</f>
        <v>454390</v>
      </c>
      <c r="AP51" s="12">
        <f>SUMIF(Sheet1!$T$10:$T$3962,U51,Sheet1!$J$10:$J$3962)</f>
        <v>0</v>
      </c>
      <c r="AQ51" s="26">
        <f>SUM(AL51:AP51)</f>
        <v>12154835</v>
      </c>
      <c r="AR51" s="26">
        <f>+AQ51+AK51+AG51+AA51</f>
        <v>23699590</v>
      </c>
    </row>
    <row r="52" spans="1:44" x14ac:dyDescent="0.2">
      <c r="A52" s="6" t="s">
        <v>1619</v>
      </c>
      <c r="B52" s="6" t="s">
        <v>1620</v>
      </c>
    </row>
    <row r="53" spans="1:44" x14ac:dyDescent="0.2">
      <c r="A53" s="2" t="s">
        <v>1622</v>
      </c>
      <c r="B53" s="2" t="s">
        <v>1623</v>
      </c>
      <c r="C53" s="3" t="s">
        <v>4340</v>
      </c>
      <c r="D53" s="2" t="s">
        <v>4407</v>
      </c>
      <c r="E53" s="2" t="s">
        <v>4474</v>
      </c>
      <c r="G53" s="2" t="s">
        <v>1403</v>
      </c>
      <c r="H53" s="2" t="s">
        <v>3216</v>
      </c>
      <c r="I53" s="2" t="s">
        <v>3149</v>
      </c>
      <c r="J53" s="2" t="s">
        <v>1470</v>
      </c>
      <c r="K53" s="2" t="s">
        <v>4608</v>
      </c>
      <c r="M53" s="2" t="s">
        <v>4541</v>
      </c>
      <c r="N53" s="2" t="s">
        <v>3484</v>
      </c>
      <c r="O53" s="2" t="s">
        <v>3283</v>
      </c>
      <c r="Q53" s="2" t="s">
        <v>3618</v>
      </c>
      <c r="R53" s="2" t="s">
        <v>3551</v>
      </c>
      <c r="S53" s="2" t="s">
        <v>3350</v>
      </c>
      <c r="T53" s="2" t="s">
        <v>3417</v>
      </c>
      <c r="U53" s="2" t="s">
        <v>3685</v>
      </c>
      <c r="X53" s="12">
        <f>SUMIF(Sheet1!$T$10:$T$3962,C53,Sheet1!$J$10:$J$3962)</f>
        <v>-4688039</v>
      </c>
      <c r="Y53" s="12">
        <f>SUMIF(Sheet1!$T$10:$T$3962,D53,Sheet1!$J$10:$J$3962)</f>
        <v>3934818</v>
      </c>
      <c r="Z53" s="12">
        <f>SUMIF(Sheet1!$T$10:$T$3962,E53,Sheet1!$J$10:$J$3962)</f>
        <v>-1973735</v>
      </c>
      <c r="AA53" s="26">
        <f t="shared" ref="AA53:AA58" si="10">SUM(X53:Z53)</f>
        <v>-2726956</v>
      </c>
      <c r="AB53" s="12">
        <f>SUMIF(Sheet1!$T$10:$T$3962,G53,Sheet1!$J$10:$J$3962)</f>
        <v>-873502</v>
      </c>
      <c r="AC53" s="12">
        <f>SUMIF(Sheet1!$T$10:$T$3962,H53,Sheet1!$J$10:$J$3962)</f>
        <v>0</v>
      </c>
      <c r="AD53" s="12">
        <f>SUMIF(Sheet1!$T$10:$T$3962,I53,Sheet1!$J$10:$J$3962)</f>
        <v>-2013084</v>
      </c>
      <c r="AE53" s="12">
        <f>SUMIF(Sheet1!$T$10:$T$3962,J53,Sheet1!$J$10:$J$3962)</f>
        <v>0</v>
      </c>
      <c r="AF53" s="12">
        <f>SUMIF(Sheet1!$T$10:$T$3962,K53,Sheet1!$J$10:$J$3962)</f>
        <v>0</v>
      </c>
      <c r="AG53" s="26">
        <f t="shared" ref="AG53:AG58" si="11">SUM(AB53:AF53)</f>
        <v>-2886586</v>
      </c>
      <c r="AH53" s="12">
        <f>SUMIF(Sheet1!$T$10:$T$3962,M53,Sheet1!$J$10:$J$3962)</f>
        <v>-613811</v>
      </c>
      <c r="AI53" s="12">
        <f>SUMIF(Sheet1!$T$10:$T$3962,N53,Sheet1!$J$10:$J$3962)</f>
        <v>0</v>
      </c>
      <c r="AJ53" s="12">
        <f>SUMIF(Sheet1!$T$10:$T$3962,O53,Sheet1!$J$10:$J$3962)</f>
        <v>0</v>
      </c>
      <c r="AK53" s="26">
        <f t="shared" ref="AK53:AK58" si="12">SUM(AH53:AJ53)</f>
        <v>-613811</v>
      </c>
      <c r="AL53" s="12">
        <f>SUMIF(Sheet1!$T$10:$T$3962,Q53,Sheet1!$J$10:$J$3962)</f>
        <v>-283721</v>
      </c>
      <c r="AM53" s="12">
        <f>SUMIF(Sheet1!$T$10:$T$3962,R53,Sheet1!$J$10:$J$3962)</f>
        <v>-5903916</v>
      </c>
      <c r="AN53" s="12">
        <f>SUMIF(Sheet1!$T$10:$T$3962,S53,Sheet1!$J$10:$J$3962)</f>
        <v>-1911852</v>
      </c>
      <c r="AO53" s="12">
        <f>SUMIF(Sheet1!$T$10:$T$3962,T53,Sheet1!$J$10:$J$3962)</f>
        <v>641452</v>
      </c>
      <c r="AP53" s="12">
        <f>SUMIF(Sheet1!$T$10:$T$3962,U53,Sheet1!$J$10:$J$3962)</f>
        <v>0</v>
      </c>
      <c r="AQ53" s="26">
        <f t="shared" ref="AQ53:AQ58" si="13">SUM(AL53:AP53)</f>
        <v>-7458037</v>
      </c>
      <c r="AR53" s="26">
        <f t="shared" ref="AR53:AR58" si="14">+AQ53+AK53+AG53+AA53</f>
        <v>-13685390</v>
      </c>
    </row>
    <row r="54" spans="1:44" x14ac:dyDescent="0.2">
      <c r="A54" s="4" t="s">
        <v>1625</v>
      </c>
      <c r="B54" s="4" t="s">
        <v>1626</v>
      </c>
      <c r="C54" s="5" t="s">
        <v>4341</v>
      </c>
      <c r="D54" s="4" t="s">
        <v>4408</v>
      </c>
      <c r="E54" s="4" t="s">
        <v>4475</v>
      </c>
      <c r="G54" s="4" t="s">
        <v>1404</v>
      </c>
      <c r="H54" s="4" t="s">
        <v>3217</v>
      </c>
      <c r="I54" s="4" t="s">
        <v>3150</v>
      </c>
      <c r="J54" s="4" t="s">
        <v>1471</v>
      </c>
      <c r="K54" s="4" t="s">
        <v>4609</v>
      </c>
      <c r="M54" s="4" t="s">
        <v>4542</v>
      </c>
      <c r="N54" s="4" t="s">
        <v>3485</v>
      </c>
      <c r="O54" s="4" t="s">
        <v>3284</v>
      </c>
      <c r="Q54" s="4" t="s">
        <v>3619</v>
      </c>
      <c r="R54" s="4" t="s">
        <v>3552</v>
      </c>
      <c r="S54" s="4" t="s">
        <v>3351</v>
      </c>
      <c r="T54" s="4" t="s">
        <v>3418</v>
      </c>
      <c r="U54" s="4" t="s">
        <v>3686</v>
      </c>
      <c r="X54" s="12">
        <f>SUMIF(Sheet1!$T$10:$T$3962,C54,Sheet1!$J$10:$J$3962)</f>
        <v>0</v>
      </c>
      <c r="Y54" s="12">
        <f>SUMIF(Sheet1!$T$10:$T$3962,D54,Sheet1!$J$10:$J$3962)</f>
        <v>0</v>
      </c>
      <c r="Z54" s="12">
        <f>SUMIF(Sheet1!$T$10:$T$3962,E54,Sheet1!$J$10:$J$3962)</f>
        <v>0</v>
      </c>
      <c r="AA54" s="26">
        <f t="shared" si="10"/>
        <v>0</v>
      </c>
      <c r="AB54" s="12">
        <f>SUMIF(Sheet1!$T$10:$T$3962,G54,Sheet1!$J$10:$J$3962)</f>
        <v>0</v>
      </c>
      <c r="AC54" s="12">
        <f>SUMIF(Sheet1!$T$10:$T$3962,H54,Sheet1!$J$10:$J$3962)</f>
        <v>0</v>
      </c>
      <c r="AD54" s="12">
        <f>SUMIF(Sheet1!$T$10:$T$3962,I54,Sheet1!$J$10:$J$3962)</f>
        <v>0</v>
      </c>
      <c r="AE54" s="12">
        <f>SUMIF(Sheet1!$T$10:$T$3962,J54,Sheet1!$J$10:$J$3962)</f>
        <v>0</v>
      </c>
      <c r="AF54" s="12">
        <f>SUMIF(Sheet1!$T$10:$T$3962,K54,Sheet1!$J$10:$J$3962)</f>
        <v>0</v>
      </c>
      <c r="AG54" s="26">
        <f t="shared" si="11"/>
        <v>0</v>
      </c>
      <c r="AH54" s="12">
        <f>SUMIF(Sheet1!$T$10:$T$3962,M54,Sheet1!$J$10:$J$3962)</f>
        <v>0</v>
      </c>
      <c r="AI54" s="12">
        <f>SUMIF(Sheet1!$T$10:$T$3962,N54,Sheet1!$J$10:$J$3962)</f>
        <v>0</v>
      </c>
      <c r="AJ54" s="12">
        <f>SUMIF(Sheet1!$T$10:$T$3962,O54,Sheet1!$J$10:$J$3962)</f>
        <v>0</v>
      </c>
      <c r="AK54" s="26">
        <f t="shared" si="12"/>
        <v>0</v>
      </c>
      <c r="AL54" s="12">
        <f>SUMIF(Sheet1!$T$10:$T$3962,Q54,Sheet1!$J$10:$J$3962)</f>
        <v>0</v>
      </c>
      <c r="AM54" s="12">
        <f>SUMIF(Sheet1!$T$10:$T$3962,R54,Sheet1!$J$10:$J$3962)</f>
        <v>0</v>
      </c>
      <c r="AN54" s="12">
        <f>SUMIF(Sheet1!$T$10:$T$3962,S54,Sheet1!$J$10:$J$3962)</f>
        <v>0</v>
      </c>
      <c r="AO54" s="12">
        <f>SUMIF(Sheet1!$T$10:$T$3962,T54,Sheet1!$J$10:$J$3962)</f>
        <v>0</v>
      </c>
      <c r="AP54" s="12">
        <f>SUMIF(Sheet1!$T$10:$T$3962,U54,Sheet1!$J$10:$J$3962)</f>
        <v>0</v>
      </c>
      <c r="AQ54" s="26">
        <f t="shared" si="13"/>
        <v>0</v>
      </c>
      <c r="AR54" s="26">
        <f t="shared" si="14"/>
        <v>0</v>
      </c>
    </row>
    <row r="55" spans="1:44" x14ac:dyDescent="0.2">
      <c r="A55" s="2" t="s">
        <v>1628</v>
      </c>
      <c r="B55" s="2" t="s">
        <v>1629</v>
      </c>
      <c r="C55" s="3" t="s">
        <v>4342</v>
      </c>
      <c r="D55" s="2" t="s">
        <v>4409</v>
      </c>
      <c r="E55" s="2" t="s">
        <v>4476</v>
      </c>
      <c r="G55" s="2" t="s">
        <v>1405</v>
      </c>
      <c r="H55" s="2" t="s">
        <v>3218</v>
      </c>
      <c r="I55" s="2" t="s">
        <v>3151</v>
      </c>
      <c r="J55" s="2" t="s">
        <v>1472</v>
      </c>
      <c r="K55" s="2" t="s">
        <v>4610</v>
      </c>
      <c r="M55" s="2" t="s">
        <v>4543</v>
      </c>
      <c r="N55" s="2" t="s">
        <v>3486</v>
      </c>
      <c r="O55" s="2" t="s">
        <v>3285</v>
      </c>
      <c r="Q55" s="2" t="s">
        <v>3620</v>
      </c>
      <c r="R55" s="2" t="s">
        <v>3553</v>
      </c>
      <c r="S55" s="2" t="s">
        <v>3352</v>
      </c>
      <c r="T55" s="2" t="s">
        <v>3419</v>
      </c>
      <c r="U55" s="2" t="s">
        <v>3687</v>
      </c>
      <c r="X55" s="12">
        <f>SUMIF(Sheet1!$T$10:$T$3962,C55,Sheet1!$J$10:$J$3962)</f>
        <v>-4688039</v>
      </c>
      <c r="Y55" s="12">
        <f>SUMIF(Sheet1!$T$10:$T$3962,D55,Sheet1!$J$10:$J$3962)</f>
        <v>3934818</v>
      </c>
      <c r="Z55" s="12">
        <f>SUMIF(Sheet1!$T$10:$T$3962,E55,Sheet1!$J$10:$J$3962)</f>
        <v>-1973735</v>
      </c>
      <c r="AA55" s="26">
        <f t="shared" si="10"/>
        <v>-2726956</v>
      </c>
      <c r="AB55" s="12">
        <f>SUMIF(Sheet1!$T$10:$T$3962,G55,Sheet1!$J$10:$J$3962)</f>
        <v>-873502</v>
      </c>
      <c r="AC55" s="12">
        <f>SUMIF(Sheet1!$T$10:$T$3962,H55,Sheet1!$J$10:$J$3962)</f>
        <v>0</v>
      </c>
      <c r="AD55" s="12">
        <f>SUMIF(Sheet1!$T$10:$T$3962,I55,Sheet1!$J$10:$J$3962)</f>
        <v>-2013084</v>
      </c>
      <c r="AE55" s="12">
        <f>SUMIF(Sheet1!$T$10:$T$3962,J55,Sheet1!$J$10:$J$3962)</f>
        <v>0</v>
      </c>
      <c r="AF55" s="12">
        <f>SUMIF(Sheet1!$T$10:$T$3962,K55,Sheet1!$J$10:$J$3962)</f>
        <v>0</v>
      </c>
      <c r="AG55" s="26">
        <f t="shared" si="11"/>
        <v>-2886586</v>
      </c>
      <c r="AH55" s="12">
        <f>SUMIF(Sheet1!$T$10:$T$3962,M55,Sheet1!$J$10:$J$3962)</f>
        <v>-613811</v>
      </c>
      <c r="AI55" s="12">
        <f>SUMIF(Sheet1!$T$10:$T$3962,N55,Sheet1!$J$10:$J$3962)</f>
        <v>0</v>
      </c>
      <c r="AJ55" s="12">
        <f>SUMIF(Sheet1!$T$10:$T$3962,O55,Sheet1!$J$10:$J$3962)</f>
        <v>0</v>
      </c>
      <c r="AK55" s="26">
        <f t="shared" si="12"/>
        <v>-613811</v>
      </c>
      <c r="AL55" s="12">
        <f>SUMIF(Sheet1!$T$10:$T$3962,Q55,Sheet1!$J$10:$J$3962)</f>
        <v>-283721</v>
      </c>
      <c r="AM55" s="12">
        <f>SUMIF(Sheet1!$T$10:$T$3962,R55,Sheet1!$J$10:$J$3962)</f>
        <v>-5903916</v>
      </c>
      <c r="AN55" s="12">
        <f>SUMIF(Sheet1!$T$10:$T$3962,S55,Sheet1!$J$10:$J$3962)</f>
        <v>-1911852</v>
      </c>
      <c r="AO55" s="12">
        <f>SUMIF(Sheet1!$T$10:$T$3962,T55,Sheet1!$J$10:$J$3962)</f>
        <v>641452</v>
      </c>
      <c r="AP55" s="12">
        <f>SUMIF(Sheet1!$T$10:$T$3962,U55,Sheet1!$J$10:$J$3962)</f>
        <v>0</v>
      </c>
      <c r="AQ55" s="26">
        <f t="shared" si="13"/>
        <v>-7458037</v>
      </c>
      <c r="AR55" s="26">
        <f t="shared" si="14"/>
        <v>-13685390</v>
      </c>
    </row>
    <row r="56" spans="1:44" x14ac:dyDescent="0.2">
      <c r="A56" s="4" t="s">
        <v>1643</v>
      </c>
      <c r="B56" s="4" t="s">
        <v>1644</v>
      </c>
      <c r="C56" s="5" t="s">
        <v>4347</v>
      </c>
      <c r="D56" s="4" t="s">
        <v>4414</v>
      </c>
      <c r="E56" s="4" t="s">
        <v>4481</v>
      </c>
      <c r="G56" s="4" t="s">
        <v>1410</v>
      </c>
      <c r="H56" s="4" t="s">
        <v>3223</v>
      </c>
      <c r="I56" s="4" t="s">
        <v>3156</v>
      </c>
      <c r="J56" s="4" t="s">
        <v>1477</v>
      </c>
      <c r="K56" s="4" t="s">
        <v>4615</v>
      </c>
      <c r="M56" s="4" t="s">
        <v>4548</v>
      </c>
      <c r="N56" s="4" t="s">
        <v>3491</v>
      </c>
      <c r="O56" s="4" t="s">
        <v>3290</v>
      </c>
      <c r="Q56" s="4" t="s">
        <v>3625</v>
      </c>
      <c r="R56" s="4" t="s">
        <v>3558</v>
      </c>
      <c r="S56" s="4" t="s">
        <v>3357</v>
      </c>
      <c r="T56" s="4" t="s">
        <v>3424</v>
      </c>
      <c r="U56" s="4" t="s">
        <v>3692</v>
      </c>
      <c r="X56" s="12">
        <f>SUMIF(Sheet1!$T$10:$T$3962,C56,Sheet1!$J$10:$J$3962)</f>
        <v>0</v>
      </c>
      <c r="Y56" s="12">
        <f>SUMIF(Sheet1!$T$10:$T$3962,D56,Sheet1!$J$10:$J$3962)</f>
        <v>0</v>
      </c>
      <c r="Z56" s="12">
        <f>SUMIF(Sheet1!$T$10:$T$3962,E56,Sheet1!$J$10:$J$3962)</f>
        <v>0</v>
      </c>
      <c r="AA56" s="26">
        <f t="shared" si="10"/>
        <v>0</v>
      </c>
      <c r="AB56" s="12">
        <f>SUMIF(Sheet1!$T$10:$T$3962,G56,Sheet1!$J$10:$J$3962)</f>
        <v>0</v>
      </c>
      <c r="AC56" s="12">
        <f>SUMIF(Sheet1!$T$10:$T$3962,H56,Sheet1!$J$10:$J$3962)</f>
        <v>0</v>
      </c>
      <c r="AD56" s="12">
        <f>SUMIF(Sheet1!$T$10:$T$3962,I56,Sheet1!$J$10:$J$3962)</f>
        <v>0</v>
      </c>
      <c r="AE56" s="12">
        <f>SUMIF(Sheet1!$T$10:$T$3962,J56,Sheet1!$J$10:$J$3962)</f>
        <v>0</v>
      </c>
      <c r="AF56" s="12">
        <f>SUMIF(Sheet1!$T$10:$T$3962,K56,Sheet1!$J$10:$J$3962)</f>
        <v>0</v>
      </c>
      <c r="AG56" s="26">
        <f t="shared" si="11"/>
        <v>0</v>
      </c>
      <c r="AH56" s="12">
        <f>SUMIF(Sheet1!$T$10:$T$3962,M56,Sheet1!$J$10:$J$3962)</f>
        <v>0</v>
      </c>
      <c r="AI56" s="12">
        <f>SUMIF(Sheet1!$T$10:$T$3962,N56,Sheet1!$J$10:$J$3962)</f>
        <v>0</v>
      </c>
      <c r="AJ56" s="12">
        <f>SUMIF(Sheet1!$T$10:$T$3962,O56,Sheet1!$J$10:$J$3962)</f>
        <v>0</v>
      </c>
      <c r="AK56" s="26">
        <f t="shared" si="12"/>
        <v>0</v>
      </c>
      <c r="AL56" s="12">
        <f>SUMIF(Sheet1!$T$10:$T$3962,Q56,Sheet1!$J$10:$J$3962)</f>
        <v>0</v>
      </c>
      <c r="AM56" s="12">
        <f>SUMIF(Sheet1!$T$10:$T$3962,R56,Sheet1!$J$10:$J$3962)</f>
        <v>0</v>
      </c>
      <c r="AN56" s="12">
        <f>SUMIF(Sheet1!$T$10:$T$3962,S56,Sheet1!$J$10:$J$3962)</f>
        <v>0</v>
      </c>
      <c r="AO56" s="12">
        <f>SUMIF(Sheet1!$T$10:$T$3962,T56,Sheet1!$J$10:$J$3962)</f>
        <v>0</v>
      </c>
      <c r="AP56" s="12">
        <f>SUMIF(Sheet1!$T$10:$T$3962,U56,Sheet1!$J$10:$J$3962)</f>
        <v>0</v>
      </c>
      <c r="AQ56" s="26">
        <f t="shared" si="13"/>
        <v>0</v>
      </c>
      <c r="AR56" s="26">
        <f t="shared" si="14"/>
        <v>0</v>
      </c>
    </row>
    <row r="57" spans="1:44" x14ac:dyDescent="0.2">
      <c r="A57" s="4" t="s">
        <v>1631</v>
      </c>
      <c r="B57" s="4" t="s">
        <v>1632</v>
      </c>
      <c r="C57" s="5" t="s">
        <v>4343</v>
      </c>
      <c r="D57" s="4" t="s">
        <v>4410</v>
      </c>
      <c r="E57" s="4" t="s">
        <v>4477</v>
      </c>
      <c r="G57" s="4" t="s">
        <v>1406</v>
      </c>
      <c r="H57" s="4" t="s">
        <v>3219</v>
      </c>
      <c r="I57" s="4" t="s">
        <v>3152</v>
      </c>
      <c r="J57" s="4" t="s">
        <v>1473</v>
      </c>
      <c r="K57" s="4" t="s">
        <v>4611</v>
      </c>
      <c r="M57" s="4" t="s">
        <v>4544</v>
      </c>
      <c r="N57" s="4" t="s">
        <v>3487</v>
      </c>
      <c r="O57" s="4" t="s">
        <v>3286</v>
      </c>
      <c r="Q57" s="4" t="s">
        <v>3621</v>
      </c>
      <c r="R57" s="4" t="s">
        <v>3554</v>
      </c>
      <c r="S57" s="4" t="s">
        <v>3353</v>
      </c>
      <c r="T57" s="4" t="s">
        <v>3420</v>
      </c>
      <c r="U57" s="4" t="s">
        <v>3688</v>
      </c>
      <c r="X57" s="12">
        <f>SUMIF(Sheet1!$T$10:$T$3962,C57,Sheet1!$J$10:$J$3962)</f>
        <v>0</v>
      </c>
      <c r="Y57" s="12">
        <f>SUMIF(Sheet1!$T$10:$T$3962,D57,Sheet1!$J$10:$J$3962)</f>
        <v>0</v>
      </c>
      <c r="Z57" s="12">
        <f>SUMIF(Sheet1!$T$10:$T$3962,E57,Sheet1!$J$10:$J$3962)</f>
        <v>0</v>
      </c>
      <c r="AA57" s="26">
        <f t="shared" si="10"/>
        <v>0</v>
      </c>
      <c r="AB57" s="12">
        <f>SUMIF(Sheet1!$T$10:$T$3962,G57,Sheet1!$J$10:$J$3962)</f>
        <v>0</v>
      </c>
      <c r="AC57" s="12">
        <f>SUMIF(Sheet1!$T$10:$T$3962,H57,Sheet1!$J$10:$J$3962)</f>
        <v>0</v>
      </c>
      <c r="AD57" s="12">
        <f>SUMIF(Sheet1!$T$10:$T$3962,I57,Sheet1!$J$10:$J$3962)</f>
        <v>0</v>
      </c>
      <c r="AE57" s="12">
        <f>SUMIF(Sheet1!$T$10:$T$3962,J57,Sheet1!$J$10:$J$3962)</f>
        <v>0</v>
      </c>
      <c r="AF57" s="12">
        <f>SUMIF(Sheet1!$T$10:$T$3962,K57,Sheet1!$J$10:$J$3962)</f>
        <v>0</v>
      </c>
      <c r="AG57" s="26">
        <f t="shared" si="11"/>
        <v>0</v>
      </c>
      <c r="AH57" s="12">
        <f>SUMIF(Sheet1!$T$10:$T$3962,M57,Sheet1!$J$10:$J$3962)</f>
        <v>0</v>
      </c>
      <c r="AI57" s="12">
        <f>SUMIF(Sheet1!$T$10:$T$3962,N57,Sheet1!$J$10:$J$3962)</f>
        <v>0</v>
      </c>
      <c r="AJ57" s="12">
        <f>SUMIF(Sheet1!$T$10:$T$3962,O57,Sheet1!$J$10:$J$3962)</f>
        <v>0</v>
      </c>
      <c r="AK57" s="26">
        <f t="shared" si="12"/>
        <v>0</v>
      </c>
      <c r="AL57" s="12">
        <f>SUMIF(Sheet1!$T$10:$T$3962,Q57,Sheet1!$J$10:$J$3962)</f>
        <v>0</v>
      </c>
      <c r="AM57" s="12">
        <f>SUMIF(Sheet1!$T$10:$T$3962,R57,Sheet1!$J$10:$J$3962)</f>
        <v>0</v>
      </c>
      <c r="AN57" s="12">
        <f>SUMIF(Sheet1!$T$10:$T$3962,S57,Sheet1!$J$10:$J$3962)</f>
        <v>0</v>
      </c>
      <c r="AO57" s="12">
        <f>SUMIF(Sheet1!$T$10:$T$3962,T57,Sheet1!$J$10:$J$3962)</f>
        <v>0</v>
      </c>
      <c r="AP57" s="12">
        <f>SUMIF(Sheet1!$T$10:$T$3962,U57,Sheet1!$J$10:$J$3962)</f>
        <v>0</v>
      </c>
      <c r="AQ57" s="26">
        <f t="shared" si="13"/>
        <v>0</v>
      </c>
      <c r="AR57" s="26">
        <f t="shared" si="14"/>
        <v>0</v>
      </c>
    </row>
    <row r="58" spans="1:44" x14ac:dyDescent="0.2">
      <c r="A58" s="2" t="s">
        <v>1637</v>
      </c>
      <c r="B58" s="2" t="s">
        <v>1638</v>
      </c>
      <c r="C58" s="3" t="s">
        <v>4345</v>
      </c>
      <c r="D58" s="2" t="s">
        <v>4412</v>
      </c>
      <c r="E58" s="2" t="s">
        <v>4479</v>
      </c>
      <c r="G58" s="2" t="s">
        <v>1408</v>
      </c>
      <c r="H58" s="2" t="s">
        <v>3221</v>
      </c>
      <c r="I58" s="2" t="s">
        <v>3154</v>
      </c>
      <c r="J58" s="2" t="s">
        <v>1475</v>
      </c>
      <c r="K58" s="2" t="s">
        <v>4613</v>
      </c>
      <c r="M58" s="2" t="s">
        <v>4546</v>
      </c>
      <c r="N58" s="2" t="s">
        <v>3489</v>
      </c>
      <c r="O58" s="2" t="s">
        <v>3288</v>
      </c>
      <c r="Q58" s="2" t="s">
        <v>3623</v>
      </c>
      <c r="R58" s="2" t="s">
        <v>3556</v>
      </c>
      <c r="S58" s="2" t="s">
        <v>3355</v>
      </c>
      <c r="T58" s="2" t="s">
        <v>3422</v>
      </c>
      <c r="U58" s="2" t="s">
        <v>3690</v>
      </c>
      <c r="X58" s="12">
        <f>SUMIF(Sheet1!$T$10:$T$3962,C58,Sheet1!$J$10:$J$3962)</f>
        <v>-4688039</v>
      </c>
      <c r="Y58" s="12">
        <f>SUMIF(Sheet1!$T$10:$T$3962,D58,Sheet1!$J$10:$J$3962)</f>
        <v>3934818</v>
      </c>
      <c r="Z58" s="12">
        <f>SUMIF(Sheet1!$T$10:$T$3962,E58,Sheet1!$J$10:$J$3962)</f>
        <v>-1973735</v>
      </c>
      <c r="AA58" s="26">
        <f t="shared" si="10"/>
        <v>-2726956</v>
      </c>
      <c r="AB58" s="12">
        <f>SUMIF(Sheet1!$T$10:$T$3962,G58,Sheet1!$J$10:$J$3962)</f>
        <v>-873502</v>
      </c>
      <c r="AC58" s="12">
        <f>SUMIF(Sheet1!$T$10:$T$3962,H58,Sheet1!$J$10:$J$3962)</f>
        <v>0</v>
      </c>
      <c r="AD58" s="12">
        <f>SUMIF(Sheet1!$T$10:$T$3962,I58,Sheet1!$J$10:$J$3962)</f>
        <v>-2013084</v>
      </c>
      <c r="AE58" s="12">
        <f>SUMIF(Sheet1!$T$10:$T$3962,J58,Sheet1!$J$10:$J$3962)</f>
        <v>0</v>
      </c>
      <c r="AF58" s="12">
        <f>SUMIF(Sheet1!$T$10:$T$3962,K58,Sheet1!$J$10:$J$3962)</f>
        <v>0</v>
      </c>
      <c r="AG58" s="26">
        <f t="shared" si="11"/>
        <v>-2886586</v>
      </c>
      <c r="AH58" s="12">
        <f>SUMIF(Sheet1!$T$10:$T$3962,M58,Sheet1!$J$10:$J$3962)</f>
        <v>-613811</v>
      </c>
      <c r="AI58" s="12">
        <f>SUMIF(Sheet1!$T$10:$T$3962,N58,Sheet1!$J$10:$J$3962)</f>
        <v>0</v>
      </c>
      <c r="AJ58" s="12">
        <f>SUMIF(Sheet1!$T$10:$T$3962,O58,Sheet1!$J$10:$J$3962)</f>
        <v>0</v>
      </c>
      <c r="AK58" s="26">
        <f t="shared" si="12"/>
        <v>-613811</v>
      </c>
      <c r="AL58" s="12">
        <f>SUMIF(Sheet1!$T$10:$T$3962,Q58,Sheet1!$J$10:$J$3962)</f>
        <v>-283721</v>
      </c>
      <c r="AM58" s="12">
        <f>SUMIF(Sheet1!$T$10:$T$3962,R58,Sheet1!$J$10:$J$3962)</f>
        <v>-5903916</v>
      </c>
      <c r="AN58" s="12">
        <f>SUMIF(Sheet1!$T$10:$T$3962,S58,Sheet1!$J$10:$J$3962)</f>
        <v>-1911852</v>
      </c>
      <c r="AO58" s="12">
        <f>SUMIF(Sheet1!$T$10:$T$3962,T58,Sheet1!$J$10:$J$3962)</f>
        <v>641452</v>
      </c>
      <c r="AP58" s="12">
        <f>SUMIF(Sheet1!$T$10:$T$3962,U58,Sheet1!$J$10:$J$3962)</f>
        <v>0</v>
      </c>
      <c r="AQ58" s="26">
        <f t="shared" si="13"/>
        <v>-7458037</v>
      </c>
      <c r="AR58" s="26">
        <f t="shared" si="14"/>
        <v>-13685390</v>
      </c>
    </row>
    <row r="59" spans="1:44" x14ac:dyDescent="0.2">
      <c r="A59" s="6" t="s">
        <v>1640</v>
      </c>
      <c r="B59" s="6" t="s">
        <v>1641</v>
      </c>
    </row>
    <row r="60" spans="1:44" x14ac:dyDescent="0.2">
      <c r="A60" s="4" t="s">
        <v>1646</v>
      </c>
      <c r="B60" s="4" t="s">
        <v>1647</v>
      </c>
      <c r="C60" s="5" t="s">
        <v>4348</v>
      </c>
      <c r="D60" s="4" t="s">
        <v>4415</v>
      </c>
      <c r="E60" s="4" t="s">
        <v>4482</v>
      </c>
      <c r="G60" s="4" t="s">
        <v>1411</v>
      </c>
      <c r="H60" s="4" t="s">
        <v>3224</v>
      </c>
      <c r="I60" s="4" t="s">
        <v>3157</v>
      </c>
      <c r="J60" s="4" t="s">
        <v>1478</v>
      </c>
      <c r="K60" s="4" t="s">
        <v>4616</v>
      </c>
      <c r="M60" s="4" t="s">
        <v>4549</v>
      </c>
      <c r="N60" s="4" t="s">
        <v>3492</v>
      </c>
      <c r="O60" s="4" t="s">
        <v>3291</v>
      </c>
      <c r="Q60" s="4" t="s">
        <v>3626</v>
      </c>
      <c r="R60" s="4" t="s">
        <v>3559</v>
      </c>
      <c r="S60" s="4" t="s">
        <v>3358</v>
      </c>
      <c r="T60" s="4" t="s">
        <v>3425</v>
      </c>
      <c r="U60" s="4" t="s">
        <v>3693</v>
      </c>
      <c r="X60" s="12">
        <f>SUMIF(Sheet1!$T$10:$T$3962,C60,Sheet1!$J$10:$J$3962)</f>
        <v>0</v>
      </c>
      <c r="Y60" s="12">
        <f>SUMIF(Sheet1!$T$10:$T$3962,D60,Sheet1!$J$10:$J$3962)</f>
        <v>0</v>
      </c>
      <c r="Z60" s="12">
        <f>SUMIF(Sheet1!$T$10:$T$3962,E60,Sheet1!$J$10:$J$3962)</f>
        <v>0</v>
      </c>
      <c r="AA60" s="26">
        <f t="shared" ref="AA60:AA69" si="15">SUM(X60:Z60)</f>
        <v>0</v>
      </c>
      <c r="AB60" s="12">
        <f>SUMIF(Sheet1!$T$10:$T$3962,G60,Sheet1!$J$10:$J$3962)</f>
        <v>0</v>
      </c>
      <c r="AC60" s="12">
        <f>SUMIF(Sheet1!$T$10:$T$3962,H60,Sheet1!$J$10:$J$3962)</f>
        <v>0</v>
      </c>
      <c r="AD60" s="12">
        <f>SUMIF(Sheet1!$T$10:$T$3962,I60,Sheet1!$J$10:$J$3962)</f>
        <v>0</v>
      </c>
      <c r="AE60" s="12">
        <f>SUMIF(Sheet1!$T$10:$T$3962,J60,Sheet1!$J$10:$J$3962)</f>
        <v>0</v>
      </c>
      <c r="AF60" s="12">
        <f>SUMIF(Sheet1!$T$10:$T$3962,K60,Sheet1!$J$10:$J$3962)</f>
        <v>0</v>
      </c>
      <c r="AG60" s="26">
        <f t="shared" ref="AG60:AG69" si="16">SUM(AB60:AF60)</f>
        <v>0</v>
      </c>
      <c r="AH60" s="12">
        <f>SUMIF(Sheet1!$T$10:$T$3962,M60,Sheet1!$J$10:$J$3962)</f>
        <v>0</v>
      </c>
      <c r="AI60" s="12">
        <f>SUMIF(Sheet1!$T$10:$T$3962,N60,Sheet1!$J$10:$J$3962)</f>
        <v>0</v>
      </c>
      <c r="AJ60" s="12">
        <f>SUMIF(Sheet1!$T$10:$T$3962,O60,Sheet1!$J$10:$J$3962)</f>
        <v>0</v>
      </c>
      <c r="AK60" s="26">
        <f t="shared" ref="AK60:AK69" si="17">SUM(AH60:AJ60)</f>
        <v>0</v>
      </c>
      <c r="AL60" s="12">
        <f>SUMIF(Sheet1!$T$10:$T$3962,Q60,Sheet1!$J$10:$J$3962)</f>
        <v>0</v>
      </c>
      <c r="AM60" s="12">
        <f>SUMIF(Sheet1!$T$10:$T$3962,R60,Sheet1!$J$10:$J$3962)</f>
        <v>0</v>
      </c>
      <c r="AN60" s="12">
        <f>SUMIF(Sheet1!$T$10:$T$3962,S60,Sheet1!$J$10:$J$3962)</f>
        <v>0</v>
      </c>
      <c r="AO60" s="12">
        <f>SUMIF(Sheet1!$T$10:$T$3962,T60,Sheet1!$J$10:$J$3962)</f>
        <v>0</v>
      </c>
      <c r="AP60" s="12">
        <f>SUMIF(Sheet1!$T$10:$T$3962,U60,Sheet1!$J$10:$J$3962)</f>
        <v>0</v>
      </c>
      <c r="AQ60" s="26">
        <f t="shared" ref="AQ60:AQ69" si="18">SUM(AL60:AP60)</f>
        <v>0</v>
      </c>
      <c r="AR60" s="26">
        <f t="shared" ref="AR60:AR69" si="19">+AQ60+AK60+AG60+AA60</f>
        <v>0</v>
      </c>
    </row>
    <row r="61" spans="1:44" x14ac:dyDescent="0.2">
      <c r="A61" s="4" t="s">
        <v>1649</v>
      </c>
      <c r="B61" s="4" t="s">
        <v>1650</v>
      </c>
      <c r="C61" s="5" t="s">
        <v>4349</v>
      </c>
      <c r="D61" s="4" t="s">
        <v>4416</v>
      </c>
      <c r="E61" s="4" t="s">
        <v>4483</v>
      </c>
      <c r="G61" s="4" t="s">
        <v>1412</v>
      </c>
      <c r="H61" s="4" t="s">
        <v>3225</v>
      </c>
      <c r="I61" s="4" t="s">
        <v>3158</v>
      </c>
      <c r="J61" s="4" t="s">
        <v>1479</v>
      </c>
      <c r="K61" s="4" t="s">
        <v>4617</v>
      </c>
      <c r="M61" s="4" t="s">
        <v>4550</v>
      </c>
      <c r="N61" s="4" t="s">
        <v>3493</v>
      </c>
      <c r="O61" s="4" t="s">
        <v>3292</v>
      </c>
      <c r="Q61" s="4" t="s">
        <v>3627</v>
      </c>
      <c r="R61" s="4" t="s">
        <v>3560</v>
      </c>
      <c r="S61" s="4" t="s">
        <v>3359</v>
      </c>
      <c r="T61" s="4" t="s">
        <v>3426</v>
      </c>
      <c r="U61" s="4" t="s">
        <v>3694</v>
      </c>
      <c r="X61" s="12">
        <f>SUMIF(Sheet1!$T$10:$T$3962,C61,Sheet1!$J$10:$J$3962)</f>
        <v>0</v>
      </c>
      <c r="Y61" s="12">
        <f>SUMIF(Sheet1!$T$10:$T$3962,D61,Sheet1!$J$10:$J$3962)</f>
        <v>0</v>
      </c>
      <c r="Z61" s="12">
        <f>SUMIF(Sheet1!$T$10:$T$3962,E61,Sheet1!$J$10:$J$3962)</f>
        <v>0</v>
      </c>
      <c r="AA61" s="26">
        <f t="shared" si="15"/>
        <v>0</v>
      </c>
      <c r="AB61" s="12">
        <f>SUMIF(Sheet1!$T$10:$T$3962,G61,Sheet1!$J$10:$J$3962)</f>
        <v>0</v>
      </c>
      <c r="AC61" s="12">
        <f>SUMIF(Sheet1!$T$10:$T$3962,H61,Sheet1!$J$10:$J$3962)</f>
        <v>0</v>
      </c>
      <c r="AD61" s="12">
        <f>SUMIF(Sheet1!$T$10:$T$3962,I61,Sheet1!$J$10:$J$3962)</f>
        <v>0</v>
      </c>
      <c r="AE61" s="12">
        <f>SUMIF(Sheet1!$T$10:$T$3962,J61,Sheet1!$J$10:$J$3962)</f>
        <v>0</v>
      </c>
      <c r="AF61" s="12">
        <f>SUMIF(Sheet1!$T$10:$T$3962,K61,Sheet1!$J$10:$J$3962)</f>
        <v>0</v>
      </c>
      <c r="AG61" s="26">
        <f t="shared" si="16"/>
        <v>0</v>
      </c>
      <c r="AH61" s="12">
        <f>SUMIF(Sheet1!$T$10:$T$3962,M61,Sheet1!$J$10:$J$3962)</f>
        <v>0</v>
      </c>
      <c r="AI61" s="12">
        <f>SUMIF(Sheet1!$T$10:$T$3962,N61,Sheet1!$J$10:$J$3962)</f>
        <v>0</v>
      </c>
      <c r="AJ61" s="12">
        <f>SUMIF(Sheet1!$T$10:$T$3962,O61,Sheet1!$J$10:$J$3962)</f>
        <v>0</v>
      </c>
      <c r="AK61" s="26">
        <f t="shared" si="17"/>
        <v>0</v>
      </c>
      <c r="AL61" s="12">
        <f>SUMIF(Sheet1!$T$10:$T$3962,Q61,Sheet1!$J$10:$J$3962)</f>
        <v>0</v>
      </c>
      <c r="AM61" s="12">
        <f>SUMIF(Sheet1!$T$10:$T$3962,R61,Sheet1!$J$10:$J$3962)</f>
        <v>0</v>
      </c>
      <c r="AN61" s="12">
        <f>SUMIF(Sheet1!$T$10:$T$3962,S61,Sheet1!$J$10:$J$3962)</f>
        <v>0</v>
      </c>
      <c r="AO61" s="12">
        <f>SUMIF(Sheet1!$T$10:$T$3962,T61,Sheet1!$J$10:$J$3962)</f>
        <v>0</v>
      </c>
      <c r="AP61" s="12">
        <f>SUMIF(Sheet1!$T$10:$T$3962,U61,Sheet1!$J$10:$J$3962)</f>
        <v>0</v>
      </c>
      <c r="AQ61" s="26">
        <f t="shared" si="18"/>
        <v>0</v>
      </c>
      <c r="AR61" s="26">
        <f t="shared" si="19"/>
        <v>0</v>
      </c>
    </row>
    <row r="62" spans="1:44" x14ac:dyDescent="0.2">
      <c r="A62" s="4" t="s">
        <v>1652</v>
      </c>
      <c r="B62" s="4" t="s">
        <v>1653</v>
      </c>
      <c r="C62" s="5" t="s">
        <v>4350</v>
      </c>
      <c r="D62" s="4" t="s">
        <v>4417</v>
      </c>
      <c r="E62" s="4" t="s">
        <v>4484</v>
      </c>
      <c r="G62" s="4" t="s">
        <v>1413</v>
      </c>
      <c r="H62" s="4" t="s">
        <v>3226</v>
      </c>
      <c r="I62" s="4" t="s">
        <v>3159</v>
      </c>
      <c r="J62" s="4" t="s">
        <v>1480</v>
      </c>
      <c r="K62" s="4" t="s">
        <v>4618</v>
      </c>
      <c r="M62" s="4" t="s">
        <v>4551</v>
      </c>
      <c r="N62" s="4" t="s">
        <v>3494</v>
      </c>
      <c r="O62" s="4" t="s">
        <v>3293</v>
      </c>
      <c r="Q62" s="4" t="s">
        <v>3628</v>
      </c>
      <c r="R62" s="4" t="s">
        <v>3561</v>
      </c>
      <c r="S62" s="4" t="s">
        <v>3360</v>
      </c>
      <c r="T62" s="4" t="s">
        <v>3427</v>
      </c>
      <c r="U62" s="4" t="s">
        <v>3695</v>
      </c>
      <c r="X62" s="12">
        <f>SUMIF(Sheet1!$T$10:$T$3962,C62,Sheet1!$J$10:$J$3962)</f>
        <v>0</v>
      </c>
      <c r="Y62" s="12">
        <f>SUMIF(Sheet1!$T$10:$T$3962,D62,Sheet1!$J$10:$J$3962)</f>
        <v>0</v>
      </c>
      <c r="Z62" s="12">
        <f>SUMIF(Sheet1!$T$10:$T$3962,E62,Sheet1!$J$10:$J$3962)</f>
        <v>0</v>
      </c>
      <c r="AA62" s="26">
        <f t="shared" si="15"/>
        <v>0</v>
      </c>
      <c r="AB62" s="12">
        <f>SUMIF(Sheet1!$T$10:$T$3962,G62,Sheet1!$J$10:$J$3962)</f>
        <v>0</v>
      </c>
      <c r="AC62" s="12">
        <f>SUMIF(Sheet1!$T$10:$T$3962,H62,Sheet1!$J$10:$J$3962)</f>
        <v>0</v>
      </c>
      <c r="AD62" s="12">
        <f>SUMIF(Sheet1!$T$10:$T$3962,I62,Sheet1!$J$10:$J$3962)</f>
        <v>0</v>
      </c>
      <c r="AE62" s="12">
        <f>SUMIF(Sheet1!$T$10:$T$3962,J62,Sheet1!$J$10:$J$3962)</f>
        <v>0</v>
      </c>
      <c r="AF62" s="12">
        <f>SUMIF(Sheet1!$T$10:$T$3962,K62,Sheet1!$J$10:$J$3962)</f>
        <v>0</v>
      </c>
      <c r="AG62" s="26">
        <f t="shared" si="16"/>
        <v>0</v>
      </c>
      <c r="AH62" s="12">
        <f>SUMIF(Sheet1!$T$10:$T$3962,M62,Sheet1!$J$10:$J$3962)</f>
        <v>0</v>
      </c>
      <c r="AI62" s="12">
        <f>SUMIF(Sheet1!$T$10:$T$3962,N62,Sheet1!$J$10:$J$3962)</f>
        <v>0</v>
      </c>
      <c r="AJ62" s="12">
        <f>SUMIF(Sheet1!$T$10:$T$3962,O62,Sheet1!$J$10:$J$3962)</f>
        <v>0</v>
      </c>
      <c r="AK62" s="26">
        <f t="shared" si="17"/>
        <v>0</v>
      </c>
      <c r="AL62" s="12">
        <f>SUMIF(Sheet1!$T$10:$T$3962,Q62,Sheet1!$J$10:$J$3962)</f>
        <v>0</v>
      </c>
      <c r="AM62" s="12">
        <f>SUMIF(Sheet1!$T$10:$T$3962,R62,Sheet1!$J$10:$J$3962)</f>
        <v>0</v>
      </c>
      <c r="AN62" s="12">
        <f>SUMIF(Sheet1!$T$10:$T$3962,S62,Sheet1!$J$10:$J$3962)</f>
        <v>0</v>
      </c>
      <c r="AO62" s="12">
        <f>SUMIF(Sheet1!$T$10:$T$3962,T62,Sheet1!$J$10:$J$3962)</f>
        <v>0</v>
      </c>
      <c r="AP62" s="12">
        <f>SUMIF(Sheet1!$T$10:$T$3962,U62,Sheet1!$J$10:$J$3962)</f>
        <v>0</v>
      </c>
      <c r="AQ62" s="26">
        <f t="shared" si="18"/>
        <v>0</v>
      </c>
      <c r="AR62" s="26">
        <f t="shared" si="19"/>
        <v>0</v>
      </c>
    </row>
    <row r="63" spans="1:44" x14ac:dyDescent="0.2">
      <c r="A63" s="4" t="s">
        <v>1655</v>
      </c>
      <c r="B63" s="4" t="s">
        <v>1656</v>
      </c>
      <c r="C63" s="5" t="s">
        <v>4351</v>
      </c>
      <c r="D63" s="4" t="s">
        <v>4418</v>
      </c>
      <c r="E63" s="4" t="s">
        <v>4485</v>
      </c>
      <c r="G63" s="4" t="s">
        <v>1414</v>
      </c>
      <c r="H63" s="4" t="s">
        <v>3227</v>
      </c>
      <c r="I63" s="4" t="s">
        <v>3160</v>
      </c>
      <c r="J63" s="4" t="s">
        <v>1481</v>
      </c>
      <c r="K63" s="4" t="s">
        <v>4619</v>
      </c>
      <c r="M63" s="4" t="s">
        <v>4552</v>
      </c>
      <c r="N63" s="4" t="s">
        <v>3495</v>
      </c>
      <c r="O63" s="4" t="s">
        <v>3294</v>
      </c>
      <c r="Q63" s="4" t="s">
        <v>3629</v>
      </c>
      <c r="R63" s="4" t="s">
        <v>3562</v>
      </c>
      <c r="S63" s="4" t="s">
        <v>3361</v>
      </c>
      <c r="T63" s="4" t="s">
        <v>3428</v>
      </c>
      <c r="U63" s="4" t="s">
        <v>3696</v>
      </c>
      <c r="X63" s="12">
        <f>SUMIF(Sheet1!$T$10:$T$3962,C63,Sheet1!$J$10:$J$3962)</f>
        <v>0</v>
      </c>
      <c r="Y63" s="12">
        <f>SUMIF(Sheet1!$T$10:$T$3962,D63,Sheet1!$J$10:$J$3962)</f>
        <v>0</v>
      </c>
      <c r="Z63" s="12">
        <f>SUMIF(Sheet1!$T$10:$T$3962,E63,Sheet1!$J$10:$J$3962)</f>
        <v>0</v>
      </c>
      <c r="AA63" s="26">
        <f t="shared" si="15"/>
        <v>0</v>
      </c>
      <c r="AB63" s="12">
        <f>SUMIF(Sheet1!$T$10:$T$3962,G63,Sheet1!$J$10:$J$3962)</f>
        <v>0</v>
      </c>
      <c r="AC63" s="12">
        <f>SUMIF(Sheet1!$T$10:$T$3962,H63,Sheet1!$J$10:$J$3962)</f>
        <v>0</v>
      </c>
      <c r="AD63" s="12">
        <f>SUMIF(Sheet1!$T$10:$T$3962,I63,Sheet1!$J$10:$J$3962)</f>
        <v>0</v>
      </c>
      <c r="AE63" s="12">
        <f>SUMIF(Sheet1!$T$10:$T$3962,J63,Sheet1!$J$10:$J$3962)</f>
        <v>0</v>
      </c>
      <c r="AF63" s="12">
        <f>SUMIF(Sheet1!$T$10:$T$3962,K63,Sheet1!$J$10:$J$3962)</f>
        <v>0</v>
      </c>
      <c r="AG63" s="26">
        <f t="shared" si="16"/>
        <v>0</v>
      </c>
      <c r="AH63" s="12">
        <f>SUMIF(Sheet1!$T$10:$T$3962,M63,Sheet1!$J$10:$J$3962)</f>
        <v>0</v>
      </c>
      <c r="AI63" s="12">
        <f>SUMIF(Sheet1!$T$10:$T$3962,N63,Sheet1!$J$10:$J$3962)</f>
        <v>0</v>
      </c>
      <c r="AJ63" s="12">
        <f>SUMIF(Sheet1!$T$10:$T$3962,O63,Sheet1!$J$10:$J$3962)</f>
        <v>0</v>
      </c>
      <c r="AK63" s="26">
        <f t="shared" si="17"/>
        <v>0</v>
      </c>
      <c r="AL63" s="12">
        <f>SUMIF(Sheet1!$T$10:$T$3962,Q63,Sheet1!$J$10:$J$3962)</f>
        <v>0</v>
      </c>
      <c r="AM63" s="12">
        <f>SUMIF(Sheet1!$T$10:$T$3962,R63,Sheet1!$J$10:$J$3962)</f>
        <v>0</v>
      </c>
      <c r="AN63" s="12">
        <f>SUMIF(Sheet1!$T$10:$T$3962,S63,Sheet1!$J$10:$J$3962)</f>
        <v>0</v>
      </c>
      <c r="AO63" s="12">
        <f>SUMIF(Sheet1!$T$10:$T$3962,T63,Sheet1!$J$10:$J$3962)</f>
        <v>0</v>
      </c>
      <c r="AP63" s="12">
        <f>SUMIF(Sheet1!$T$10:$T$3962,U63,Sheet1!$J$10:$J$3962)</f>
        <v>0</v>
      </c>
      <c r="AQ63" s="26">
        <f t="shared" si="18"/>
        <v>0</v>
      </c>
      <c r="AR63" s="26">
        <f t="shared" si="19"/>
        <v>0</v>
      </c>
    </row>
    <row r="64" spans="1:44" x14ac:dyDescent="0.2">
      <c r="A64" s="4" t="s">
        <v>1658</v>
      </c>
      <c r="B64" s="4" t="s">
        <v>1659</v>
      </c>
      <c r="C64" s="5" t="s">
        <v>4352</v>
      </c>
      <c r="D64" s="4" t="s">
        <v>4419</v>
      </c>
      <c r="E64" s="4" t="s">
        <v>4486</v>
      </c>
      <c r="G64" s="4" t="s">
        <v>1415</v>
      </c>
      <c r="H64" s="4" t="s">
        <v>3228</v>
      </c>
      <c r="I64" s="4" t="s">
        <v>3161</v>
      </c>
      <c r="J64" s="4" t="s">
        <v>1482</v>
      </c>
      <c r="K64" s="4" t="s">
        <v>4620</v>
      </c>
      <c r="M64" s="4" t="s">
        <v>4553</v>
      </c>
      <c r="N64" s="4" t="s">
        <v>3496</v>
      </c>
      <c r="O64" s="4" t="s">
        <v>3295</v>
      </c>
      <c r="Q64" s="4" t="s">
        <v>3630</v>
      </c>
      <c r="R64" s="4" t="s">
        <v>3563</v>
      </c>
      <c r="S64" s="4" t="s">
        <v>3362</v>
      </c>
      <c r="T64" s="4" t="s">
        <v>3429</v>
      </c>
      <c r="U64" s="4" t="s">
        <v>3697</v>
      </c>
      <c r="X64" s="12">
        <f>SUMIF(Sheet1!$T$10:$T$3962,C64,Sheet1!$J$10:$J$3962)</f>
        <v>0</v>
      </c>
      <c r="Y64" s="12">
        <f>SUMIF(Sheet1!$T$10:$T$3962,D64,Sheet1!$J$10:$J$3962)</f>
        <v>0</v>
      </c>
      <c r="Z64" s="12">
        <f>SUMIF(Sheet1!$T$10:$T$3962,E64,Sheet1!$J$10:$J$3962)</f>
        <v>0</v>
      </c>
      <c r="AA64" s="26">
        <f t="shared" si="15"/>
        <v>0</v>
      </c>
      <c r="AB64" s="12">
        <f>SUMIF(Sheet1!$T$10:$T$3962,G64,Sheet1!$J$10:$J$3962)</f>
        <v>0</v>
      </c>
      <c r="AC64" s="12">
        <f>SUMIF(Sheet1!$T$10:$T$3962,H64,Sheet1!$J$10:$J$3962)</f>
        <v>0</v>
      </c>
      <c r="AD64" s="12">
        <f>SUMIF(Sheet1!$T$10:$T$3962,I64,Sheet1!$J$10:$J$3962)</f>
        <v>0</v>
      </c>
      <c r="AE64" s="12">
        <f>SUMIF(Sheet1!$T$10:$T$3962,J64,Sheet1!$J$10:$J$3962)</f>
        <v>0</v>
      </c>
      <c r="AF64" s="12">
        <f>SUMIF(Sheet1!$T$10:$T$3962,K64,Sheet1!$J$10:$J$3962)</f>
        <v>0</v>
      </c>
      <c r="AG64" s="26">
        <f t="shared" si="16"/>
        <v>0</v>
      </c>
      <c r="AH64" s="12">
        <f>SUMIF(Sheet1!$T$10:$T$3962,M64,Sheet1!$J$10:$J$3962)</f>
        <v>0</v>
      </c>
      <c r="AI64" s="12">
        <f>SUMIF(Sheet1!$T$10:$T$3962,N64,Sheet1!$J$10:$J$3962)</f>
        <v>0</v>
      </c>
      <c r="AJ64" s="12">
        <f>SUMIF(Sheet1!$T$10:$T$3962,O64,Sheet1!$J$10:$J$3962)</f>
        <v>0</v>
      </c>
      <c r="AK64" s="26">
        <f t="shared" si="17"/>
        <v>0</v>
      </c>
      <c r="AL64" s="12">
        <f>SUMIF(Sheet1!$T$10:$T$3962,Q64,Sheet1!$J$10:$J$3962)</f>
        <v>0</v>
      </c>
      <c r="AM64" s="12">
        <f>SUMIF(Sheet1!$T$10:$T$3962,R64,Sheet1!$J$10:$J$3962)</f>
        <v>0</v>
      </c>
      <c r="AN64" s="12">
        <f>SUMIF(Sheet1!$T$10:$T$3962,S64,Sheet1!$J$10:$J$3962)</f>
        <v>0</v>
      </c>
      <c r="AO64" s="12">
        <f>SUMIF(Sheet1!$T$10:$T$3962,T64,Sheet1!$J$10:$J$3962)</f>
        <v>0</v>
      </c>
      <c r="AP64" s="12">
        <f>SUMIF(Sheet1!$T$10:$T$3962,U64,Sheet1!$J$10:$J$3962)</f>
        <v>0</v>
      </c>
      <c r="AQ64" s="26">
        <f t="shared" si="18"/>
        <v>0</v>
      </c>
      <c r="AR64" s="26">
        <f t="shared" si="19"/>
        <v>0</v>
      </c>
    </row>
    <row r="65" spans="1:44" x14ac:dyDescent="0.2">
      <c r="A65" s="4" t="s">
        <v>1661</v>
      </c>
      <c r="B65" s="4" t="s">
        <v>1662</v>
      </c>
      <c r="C65" s="5" t="s">
        <v>4353</v>
      </c>
      <c r="D65" s="4" t="s">
        <v>4420</v>
      </c>
      <c r="E65" s="4" t="s">
        <v>4487</v>
      </c>
      <c r="G65" s="4" t="s">
        <v>1416</v>
      </c>
      <c r="H65" s="4" t="s">
        <v>3229</v>
      </c>
      <c r="I65" s="4" t="s">
        <v>3162</v>
      </c>
      <c r="J65" s="4" t="s">
        <v>1483</v>
      </c>
      <c r="K65" s="4" t="s">
        <v>4621</v>
      </c>
      <c r="M65" s="4" t="s">
        <v>4554</v>
      </c>
      <c r="N65" s="4" t="s">
        <v>3497</v>
      </c>
      <c r="O65" s="4" t="s">
        <v>3296</v>
      </c>
      <c r="Q65" s="4" t="s">
        <v>3631</v>
      </c>
      <c r="R65" s="4" t="s">
        <v>3564</v>
      </c>
      <c r="S65" s="4" t="s">
        <v>3363</v>
      </c>
      <c r="T65" s="4" t="s">
        <v>3430</v>
      </c>
      <c r="U65" s="4" t="s">
        <v>3698</v>
      </c>
      <c r="X65" s="12">
        <f>SUMIF(Sheet1!$T$10:$T$3962,C65,Sheet1!$J$10:$J$3962)</f>
        <v>0</v>
      </c>
      <c r="Y65" s="12">
        <f>SUMIF(Sheet1!$T$10:$T$3962,D65,Sheet1!$J$10:$J$3962)</f>
        <v>0</v>
      </c>
      <c r="Z65" s="12">
        <f>SUMIF(Sheet1!$T$10:$T$3962,E65,Sheet1!$J$10:$J$3962)</f>
        <v>0</v>
      </c>
      <c r="AA65" s="26">
        <f t="shared" si="15"/>
        <v>0</v>
      </c>
      <c r="AB65" s="12">
        <f>SUMIF(Sheet1!$T$10:$T$3962,G65,Sheet1!$J$10:$J$3962)</f>
        <v>0</v>
      </c>
      <c r="AC65" s="12">
        <f>SUMIF(Sheet1!$T$10:$T$3962,H65,Sheet1!$J$10:$J$3962)</f>
        <v>0</v>
      </c>
      <c r="AD65" s="12">
        <f>SUMIF(Sheet1!$T$10:$T$3962,I65,Sheet1!$J$10:$J$3962)</f>
        <v>0</v>
      </c>
      <c r="AE65" s="12">
        <f>SUMIF(Sheet1!$T$10:$T$3962,J65,Sheet1!$J$10:$J$3962)</f>
        <v>0</v>
      </c>
      <c r="AF65" s="12">
        <f>SUMIF(Sheet1!$T$10:$T$3962,K65,Sheet1!$J$10:$J$3962)</f>
        <v>0</v>
      </c>
      <c r="AG65" s="26">
        <f t="shared" si="16"/>
        <v>0</v>
      </c>
      <c r="AH65" s="12">
        <f>SUMIF(Sheet1!$T$10:$T$3962,M65,Sheet1!$J$10:$J$3962)</f>
        <v>0</v>
      </c>
      <c r="AI65" s="12">
        <f>SUMIF(Sheet1!$T$10:$T$3962,N65,Sheet1!$J$10:$J$3962)</f>
        <v>0</v>
      </c>
      <c r="AJ65" s="12">
        <f>SUMIF(Sheet1!$T$10:$T$3962,O65,Sheet1!$J$10:$J$3962)</f>
        <v>0</v>
      </c>
      <c r="AK65" s="26">
        <f t="shared" si="17"/>
        <v>0</v>
      </c>
      <c r="AL65" s="12">
        <f>SUMIF(Sheet1!$T$10:$T$3962,Q65,Sheet1!$J$10:$J$3962)</f>
        <v>0</v>
      </c>
      <c r="AM65" s="12">
        <f>SUMIF(Sheet1!$T$10:$T$3962,R65,Sheet1!$J$10:$J$3962)</f>
        <v>0</v>
      </c>
      <c r="AN65" s="12">
        <f>SUMIF(Sheet1!$T$10:$T$3962,S65,Sheet1!$J$10:$J$3962)</f>
        <v>0</v>
      </c>
      <c r="AO65" s="12">
        <f>SUMIF(Sheet1!$T$10:$T$3962,T65,Sheet1!$J$10:$J$3962)</f>
        <v>0</v>
      </c>
      <c r="AP65" s="12">
        <f>SUMIF(Sheet1!$T$10:$T$3962,U65,Sheet1!$J$10:$J$3962)</f>
        <v>0</v>
      </c>
      <c r="AQ65" s="26">
        <f t="shared" si="18"/>
        <v>0</v>
      </c>
      <c r="AR65" s="26">
        <f t="shared" si="19"/>
        <v>0</v>
      </c>
    </row>
    <row r="66" spans="1:44" x14ac:dyDescent="0.2">
      <c r="A66" s="4" t="s">
        <v>1664</v>
      </c>
      <c r="B66" s="4" t="s">
        <v>1665</v>
      </c>
      <c r="C66" s="5" t="s">
        <v>4354</v>
      </c>
      <c r="D66" s="4" t="s">
        <v>4421</v>
      </c>
      <c r="E66" s="4" t="s">
        <v>4488</v>
      </c>
      <c r="G66" s="4" t="s">
        <v>1417</v>
      </c>
      <c r="H66" s="4" t="s">
        <v>3230</v>
      </c>
      <c r="I66" s="4" t="s">
        <v>3163</v>
      </c>
      <c r="J66" s="4" t="s">
        <v>1484</v>
      </c>
      <c r="K66" s="4" t="s">
        <v>4622</v>
      </c>
      <c r="M66" s="4" t="s">
        <v>4555</v>
      </c>
      <c r="N66" s="4" t="s">
        <v>3498</v>
      </c>
      <c r="O66" s="4" t="s">
        <v>3297</v>
      </c>
      <c r="Q66" s="4" t="s">
        <v>3632</v>
      </c>
      <c r="R66" s="4" t="s">
        <v>3565</v>
      </c>
      <c r="S66" s="4" t="s">
        <v>3364</v>
      </c>
      <c r="T66" s="4" t="s">
        <v>3431</v>
      </c>
      <c r="U66" s="4" t="s">
        <v>3699</v>
      </c>
      <c r="X66" s="12">
        <f>SUMIF(Sheet1!$T$10:$T$3962,C66,Sheet1!$J$10:$J$3962)</f>
        <v>0</v>
      </c>
      <c r="Y66" s="12">
        <f>SUMIF(Sheet1!$T$10:$T$3962,D66,Sheet1!$J$10:$J$3962)</f>
        <v>0</v>
      </c>
      <c r="Z66" s="12">
        <f>SUMIF(Sheet1!$T$10:$T$3962,E66,Sheet1!$J$10:$J$3962)</f>
        <v>0</v>
      </c>
      <c r="AA66" s="26">
        <f t="shared" si="15"/>
        <v>0</v>
      </c>
      <c r="AB66" s="12">
        <f>SUMIF(Sheet1!$T$10:$T$3962,G66,Sheet1!$J$10:$J$3962)</f>
        <v>0</v>
      </c>
      <c r="AC66" s="12">
        <f>SUMIF(Sheet1!$T$10:$T$3962,H66,Sheet1!$J$10:$J$3962)</f>
        <v>0</v>
      </c>
      <c r="AD66" s="12">
        <f>SUMIF(Sheet1!$T$10:$T$3962,I66,Sheet1!$J$10:$J$3962)</f>
        <v>0</v>
      </c>
      <c r="AE66" s="12">
        <f>SUMIF(Sheet1!$T$10:$T$3962,J66,Sheet1!$J$10:$J$3962)</f>
        <v>0</v>
      </c>
      <c r="AF66" s="12">
        <f>SUMIF(Sheet1!$T$10:$T$3962,K66,Sheet1!$J$10:$J$3962)</f>
        <v>0</v>
      </c>
      <c r="AG66" s="26">
        <f t="shared" si="16"/>
        <v>0</v>
      </c>
      <c r="AH66" s="12">
        <f>SUMIF(Sheet1!$T$10:$T$3962,M66,Sheet1!$J$10:$J$3962)</f>
        <v>0</v>
      </c>
      <c r="AI66" s="12">
        <f>SUMIF(Sheet1!$T$10:$T$3962,N66,Sheet1!$J$10:$J$3962)</f>
        <v>0</v>
      </c>
      <c r="AJ66" s="12">
        <f>SUMIF(Sheet1!$T$10:$T$3962,O66,Sheet1!$J$10:$J$3962)</f>
        <v>0</v>
      </c>
      <c r="AK66" s="26">
        <f t="shared" si="17"/>
        <v>0</v>
      </c>
      <c r="AL66" s="12">
        <f>SUMIF(Sheet1!$T$10:$T$3962,Q66,Sheet1!$J$10:$J$3962)</f>
        <v>0</v>
      </c>
      <c r="AM66" s="12">
        <f>SUMIF(Sheet1!$T$10:$T$3962,R66,Sheet1!$J$10:$J$3962)</f>
        <v>0</v>
      </c>
      <c r="AN66" s="12">
        <f>SUMIF(Sheet1!$T$10:$T$3962,S66,Sheet1!$J$10:$J$3962)</f>
        <v>0</v>
      </c>
      <c r="AO66" s="12">
        <f>SUMIF(Sheet1!$T$10:$T$3962,T66,Sheet1!$J$10:$J$3962)</f>
        <v>0</v>
      </c>
      <c r="AP66" s="12">
        <f>SUMIF(Sheet1!$T$10:$T$3962,U66,Sheet1!$J$10:$J$3962)</f>
        <v>0</v>
      </c>
      <c r="AQ66" s="26">
        <f t="shared" si="18"/>
        <v>0</v>
      </c>
      <c r="AR66" s="26">
        <f t="shared" si="19"/>
        <v>0</v>
      </c>
    </row>
    <row r="67" spans="1:44" x14ac:dyDescent="0.2">
      <c r="A67" s="4" t="s">
        <v>1667</v>
      </c>
      <c r="B67" s="4" t="s">
        <v>1668</v>
      </c>
      <c r="C67" s="5" t="s">
        <v>4355</v>
      </c>
      <c r="D67" s="4" t="s">
        <v>4422</v>
      </c>
      <c r="E67" s="4" t="s">
        <v>4489</v>
      </c>
      <c r="G67" s="4" t="s">
        <v>1418</v>
      </c>
      <c r="H67" s="4" t="s">
        <v>3231</v>
      </c>
      <c r="I67" s="4" t="s">
        <v>3164</v>
      </c>
      <c r="J67" s="4" t="s">
        <v>1485</v>
      </c>
      <c r="K67" s="4" t="s">
        <v>4623</v>
      </c>
      <c r="M67" s="4" t="s">
        <v>4556</v>
      </c>
      <c r="N67" s="4" t="s">
        <v>3499</v>
      </c>
      <c r="O67" s="4" t="s">
        <v>3298</v>
      </c>
      <c r="Q67" s="4" t="s">
        <v>3633</v>
      </c>
      <c r="R67" s="4" t="s">
        <v>3566</v>
      </c>
      <c r="S67" s="4" t="s">
        <v>3365</v>
      </c>
      <c r="T67" s="4" t="s">
        <v>3432</v>
      </c>
      <c r="U67" s="4" t="s">
        <v>3700</v>
      </c>
      <c r="X67" s="12">
        <f>SUMIF(Sheet1!$T$10:$T$3962,C67,Sheet1!$J$10:$J$3962)</f>
        <v>0</v>
      </c>
      <c r="Y67" s="12">
        <f>SUMIF(Sheet1!$T$10:$T$3962,D67,Sheet1!$J$10:$J$3962)</f>
        <v>0</v>
      </c>
      <c r="Z67" s="12">
        <f>SUMIF(Sheet1!$T$10:$T$3962,E67,Sheet1!$J$10:$J$3962)</f>
        <v>0</v>
      </c>
      <c r="AA67" s="26">
        <f t="shared" si="15"/>
        <v>0</v>
      </c>
      <c r="AB67" s="12">
        <f>SUMIF(Sheet1!$T$10:$T$3962,G67,Sheet1!$J$10:$J$3962)</f>
        <v>0</v>
      </c>
      <c r="AC67" s="12">
        <f>SUMIF(Sheet1!$T$10:$T$3962,H67,Sheet1!$J$10:$J$3962)</f>
        <v>0</v>
      </c>
      <c r="AD67" s="12">
        <f>SUMIF(Sheet1!$T$10:$T$3962,I67,Sheet1!$J$10:$J$3962)</f>
        <v>0</v>
      </c>
      <c r="AE67" s="12">
        <f>SUMIF(Sheet1!$T$10:$T$3962,J67,Sheet1!$J$10:$J$3962)</f>
        <v>0</v>
      </c>
      <c r="AF67" s="12">
        <f>SUMIF(Sheet1!$T$10:$T$3962,K67,Sheet1!$J$10:$J$3962)</f>
        <v>0</v>
      </c>
      <c r="AG67" s="26">
        <f t="shared" si="16"/>
        <v>0</v>
      </c>
      <c r="AH67" s="12">
        <f>SUMIF(Sheet1!$T$10:$T$3962,M67,Sheet1!$J$10:$J$3962)</f>
        <v>0</v>
      </c>
      <c r="AI67" s="12">
        <f>SUMIF(Sheet1!$T$10:$T$3962,N67,Sheet1!$J$10:$J$3962)</f>
        <v>0</v>
      </c>
      <c r="AJ67" s="12">
        <f>SUMIF(Sheet1!$T$10:$T$3962,O67,Sheet1!$J$10:$J$3962)</f>
        <v>0</v>
      </c>
      <c r="AK67" s="26">
        <f t="shared" si="17"/>
        <v>0</v>
      </c>
      <c r="AL67" s="12">
        <f>SUMIF(Sheet1!$T$10:$T$3962,Q67,Sheet1!$J$10:$J$3962)</f>
        <v>0</v>
      </c>
      <c r="AM67" s="12">
        <f>SUMIF(Sheet1!$T$10:$T$3962,R67,Sheet1!$J$10:$J$3962)</f>
        <v>0</v>
      </c>
      <c r="AN67" s="12">
        <f>SUMIF(Sheet1!$T$10:$T$3962,S67,Sheet1!$J$10:$J$3962)</f>
        <v>0</v>
      </c>
      <c r="AO67" s="12">
        <f>SUMIF(Sheet1!$T$10:$T$3962,T67,Sheet1!$J$10:$J$3962)</f>
        <v>0</v>
      </c>
      <c r="AP67" s="12">
        <f>SUMIF(Sheet1!$T$10:$T$3962,U67,Sheet1!$J$10:$J$3962)</f>
        <v>0</v>
      </c>
      <c r="AQ67" s="26">
        <f t="shared" si="18"/>
        <v>0</v>
      </c>
      <c r="AR67" s="26">
        <f t="shared" si="19"/>
        <v>0</v>
      </c>
    </row>
    <row r="68" spans="1:44" x14ac:dyDescent="0.2">
      <c r="A68" s="4" t="s">
        <v>1634</v>
      </c>
      <c r="B68" s="4" t="s">
        <v>1635</v>
      </c>
      <c r="C68" s="5" t="s">
        <v>4344</v>
      </c>
      <c r="D68" s="4" t="s">
        <v>4411</v>
      </c>
      <c r="E68" s="4" t="s">
        <v>4478</v>
      </c>
      <c r="G68" s="4" t="s">
        <v>1407</v>
      </c>
      <c r="H68" s="4" t="s">
        <v>3220</v>
      </c>
      <c r="I68" s="4" t="s">
        <v>3153</v>
      </c>
      <c r="J68" s="4" t="s">
        <v>1474</v>
      </c>
      <c r="K68" s="4" t="s">
        <v>4612</v>
      </c>
      <c r="M68" s="4" t="s">
        <v>4545</v>
      </c>
      <c r="N68" s="4" t="s">
        <v>3488</v>
      </c>
      <c r="O68" s="4" t="s">
        <v>3287</v>
      </c>
      <c r="Q68" s="4" t="s">
        <v>3622</v>
      </c>
      <c r="R68" s="4" t="s">
        <v>3555</v>
      </c>
      <c r="S68" s="4" t="s">
        <v>3354</v>
      </c>
      <c r="T68" s="4" t="s">
        <v>3421</v>
      </c>
      <c r="U68" s="4" t="s">
        <v>3689</v>
      </c>
      <c r="X68" s="12">
        <f>SUMIF(Sheet1!$T$10:$T$3962,C68,Sheet1!$J$10:$J$3962)</f>
        <v>0</v>
      </c>
      <c r="Y68" s="12">
        <f>SUMIF(Sheet1!$T$10:$T$3962,D68,Sheet1!$J$10:$J$3962)</f>
        <v>0</v>
      </c>
      <c r="Z68" s="12">
        <f>SUMIF(Sheet1!$T$10:$T$3962,E68,Sheet1!$J$10:$J$3962)</f>
        <v>0</v>
      </c>
      <c r="AA68" s="26">
        <f t="shared" si="15"/>
        <v>0</v>
      </c>
      <c r="AB68" s="12">
        <f>SUMIF(Sheet1!$T$10:$T$3962,G68,Sheet1!$J$10:$J$3962)</f>
        <v>0</v>
      </c>
      <c r="AC68" s="12">
        <f>SUMIF(Sheet1!$T$10:$T$3962,H68,Sheet1!$J$10:$J$3962)</f>
        <v>0</v>
      </c>
      <c r="AD68" s="12">
        <f>SUMIF(Sheet1!$T$10:$T$3962,I68,Sheet1!$J$10:$J$3962)</f>
        <v>0</v>
      </c>
      <c r="AE68" s="12">
        <f>SUMIF(Sheet1!$T$10:$T$3962,J68,Sheet1!$J$10:$J$3962)</f>
        <v>0</v>
      </c>
      <c r="AF68" s="12">
        <f>SUMIF(Sheet1!$T$10:$T$3962,K68,Sheet1!$J$10:$J$3962)</f>
        <v>0</v>
      </c>
      <c r="AG68" s="26">
        <f t="shared" si="16"/>
        <v>0</v>
      </c>
      <c r="AH68" s="12">
        <f>SUMIF(Sheet1!$T$10:$T$3962,M68,Sheet1!$J$10:$J$3962)</f>
        <v>0</v>
      </c>
      <c r="AI68" s="12">
        <f>SUMIF(Sheet1!$T$10:$T$3962,N68,Sheet1!$J$10:$J$3962)</f>
        <v>0</v>
      </c>
      <c r="AJ68" s="12">
        <f>SUMIF(Sheet1!$T$10:$T$3962,O68,Sheet1!$J$10:$J$3962)</f>
        <v>0</v>
      </c>
      <c r="AK68" s="26">
        <f t="shared" si="17"/>
        <v>0</v>
      </c>
      <c r="AL68" s="12">
        <f>SUMIF(Sheet1!$T$10:$T$3962,Q68,Sheet1!$J$10:$J$3962)</f>
        <v>0</v>
      </c>
      <c r="AM68" s="12">
        <f>SUMIF(Sheet1!$T$10:$T$3962,R68,Sheet1!$J$10:$J$3962)</f>
        <v>0</v>
      </c>
      <c r="AN68" s="12">
        <f>SUMIF(Sheet1!$T$10:$T$3962,S68,Sheet1!$J$10:$J$3962)</f>
        <v>0</v>
      </c>
      <c r="AO68" s="12">
        <f>SUMIF(Sheet1!$T$10:$T$3962,T68,Sheet1!$J$10:$J$3962)</f>
        <v>0</v>
      </c>
      <c r="AP68" s="12">
        <f>SUMIF(Sheet1!$T$10:$T$3962,U68,Sheet1!$J$10:$J$3962)</f>
        <v>0</v>
      </c>
      <c r="AQ68" s="26">
        <f t="shared" si="18"/>
        <v>0</v>
      </c>
      <c r="AR68" s="26">
        <f t="shared" si="19"/>
        <v>0</v>
      </c>
    </row>
    <row r="69" spans="1:44" x14ac:dyDescent="0.2">
      <c r="A69" s="2" t="s">
        <v>1670</v>
      </c>
      <c r="B69" s="2" t="s">
        <v>1671</v>
      </c>
      <c r="C69" s="3" t="s">
        <v>4356</v>
      </c>
      <c r="D69" s="2" t="s">
        <v>4423</v>
      </c>
      <c r="E69" s="2" t="s">
        <v>4490</v>
      </c>
      <c r="G69" s="2" t="s">
        <v>1419</v>
      </c>
      <c r="H69" s="2" t="s">
        <v>3232</v>
      </c>
      <c r="I69" s="2" t="s">
        <v>3165</v>
      </c>
      <c r="J69" s="2" t="s">
        <v>1486</v>
      </c>
      <c r="K69" s="2" t="s">
        <v>4624</v>
      </c>
      <c r="M69" s="2" t="s">
        <v>4557</v>
      </c>
      <c r="N69" s="2" t="s">
        <v>3500</v>
      </c>
      <c r="O69" s="2" t="s">
        <v>3299</v>
      </c>
      <c r="Q69" s="2" t="s">
        <v>3634</v>
      </c>
      <c r="R69" s="2" t="s">
        <v>3567</v>
      </c>
      <c r="S69" s="2" t="s">
        <v>3366</v>
      </c>
      <c r="T69" s="2" t="s">
        <v>3433</v>
      </c>
      <c r="U69" s="2" t="s">
        <v>3701</v>
      </c>
      <c r="X69" s="12">
        <f>SUMIF(Sheet1!$T$10:$T$3962,C69,Sheet1!$J$10:$J$3962)</f>
        <v>-4688039</v>
      </c>
      <c r="Y69" s="12">
        <f>SUMIF(Sheet1!$T$10:$T$3962,D69,Sheet1!$J$10:$J$3962)</f>
        <v>3934818</v>
      </c>
      <c r="Z69" s="12">
        <f>SUMIF(Sheet1!$T$10:$T$3962,E69,Sheet1!$J$10:$J$3962)</f>
        <v>-1973735</v>
      </c>
      <c r="AA69" s="26">
        <f t="shared" si="15"/>
        <v>-2726956</v>
      </c>
      <c r="AB69" s="12">
        <f>SUMIF(Sheet1!$T$10:$T$3962,G69,Sheet1!$J$10:$J$3962)</f>
        <v>-873502</v>
      </c>
      <c r="AC69" s="12">
        <f>SUMIF(Sheet1!$T$10:$T$3962,H69,Sheet1!$J$10:$J$3962)</f>
        <v>0</v>
      </c>
      <c r="AD69" s="12">
        <f>SUMIF(Sheet1!$T$10:$T$3962,I69,Sheet1!$J$10:$J$3962)</f>
        <v>-2013084</v>
      </c>
      <c r="AE69" s="12">
        <f>SUMIF(Sheet1!$T$10:$T$3962,J69,Sheet1!$J$10:$J$3962)</f>
        <v>0</v>
      </c>
      <c r="AF69" s="12">
        <f>SUMIF(Sheet1!$T$10:$T$3962,K69,Sheet1!$J$10:$J$3962)</f>
        <v>0</v>
      </c>
      <c r="AG69" s="26">
        <f t="shared" si="16"/>
        <v>-2886586</v>
      </c>
      <c r="AH69" s="12">
        <f>SUMIF(Sheet1!$T$10:$T$3962,M69,Sheet1!$J$10:$J$3962)</f>
        <v>-613811</v>
      </c>
      <c r="AI69" s="12">
        <f>SUMIF(Sheet1!$T$10:$T$3962,N69,Sheet1!$J$10:$J$3962)</f>
        <v>0</v>
      </c>
      <c r="AJ69" s="12">
        <f>SUMIF(Sheet1!$T$10:$T$3962,O69,Sheet1!$J$10:$J$3962)</f>
        <v>0</v>
      </c>
      <c r="AK69" s="26">
        <f t="shared" si="17"/>
        <v>-613811</v>
      </c>
      <c r="AL69" s="12">
        <f>SUMIF(Sheet1!$T$10:$T$3962,Q69,Sheet1!$J$10:$J$3962)</f>
        <v>-283721</v>
      </c>
      <c r="AM69" s="12">
        <f>SUMIF(Sheet1!$T$10:$T$3962,R69,Sheet1!$J$10:$J$3962)</f>
        <v>-5903916</v>
      </c>
      <c r="AN69" s="12">
        <f>SUMIF(Sheet1!$T$10:$T$3962,S69,Sheet1!$J$10:$J$3962)</f>
        <v>-1911852</v>
      </c>
      <c r="AO69" s="12">
        <f>SUMIF(Sheet1!$T$10:$T$3962,T69,Sheet1!$J$10:$J$3962)</f>
        <v>641452</v>
      </c>
      <c r="AP69" s="12">
        <f>SUMIF(Sheet1!$T$10:$T$3962,U69,Sheet1!$J$10:$J$3962)</f>
        <v>0</v>
      </c>
      <c r="AQ69" s="26">
        <f t="shared" si="18"/>
        <v>-7458037</v>
      </c>
      <c r="AR69" s="26">
        <f t="shared" si="19"/>
        <v>-13685390</v>
      </c>
    </row>
  </sheetData>
  <sheetProtection password="F954" sheet="1" objects="1" scenarios="1"/>
  <mergeCells count="8">
    <mergeCell ref="AH1:AK1"/>
    <mergeCell ref="AL1:AQ1"/>
    <mergeCell ref="C1:F1"/>
    <mergeCell ref="G1:L1"/>
    <mergeCell ref="M1:P1"/>
    <mergeCell ref="Q1:V1"/>
    <mergeCell ref="X1:AA1"/>
    <mergeCell ref="AB1:AG1"/>
  </mergeCells>
  <phoneticPr fontId="0" type="noConversion"/>
  <pageMargins left="0.25" right="0.25" top="0.5" bottom="0.3" header="0.5" footer="0.5"/>
  <pageSetup paperSize="9" scale="51" pageOrder="overThenDown" orientation="landscape" r:id="rId1"/>
  <headerFooter alignWithMargins="0"/>
  <colBreaks count="1" manualBreakCount="1">
    <brk id="33" max="68"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B410CE3459F254AB52ECAD353F2A6F0" ma:contentTypeVersion="1" ma:contentTypeDescription="Create a new document." ma:contentTypeScope="" ma:versionID="ed21fb9ca1d17d3616240298629c6344">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6FB1F0-D653-4499-B3DD-960AEC0B4263}">
  <ds:schemaRefs>
    <ds:schemaRef ds:uri="http://schemas.microsoft.com/sharepoint/v3"/>
    <ds:schemaRef ds:uri="http://schemas.microsoft.com/office/2006/documentManagement/types"/>
    <ds:schemaRef ds:uri="http://schemas.openxmlformats.org/package/2006/metadata/core-properties"/>
    <ds:schemaRef ds:uri="http://purl.org/dc/dcmitype/"/>
    <ds:schemaRef ds:uri="http://purl.org/dc/elements/1.1/"/>
    <ds:schemaRef ds:uri="http://www.w3.org/XML/1998/namespace"/>
    <ds:schemaRef ds:uri="http://schemas.microsoft.com/office/2006/metadata/properties"/>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5995FC65-5C53-4E65-A0AD-3874A0E697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DFD592D8-EE31-4FB5-9824-FE686D2AE1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Sheet1</vt:lpstr>
      <vt:lpstr>Summary</vt:lpstr>
      <vt:lpstr>Sheet1!Print_Area</vt:lpstr>
      <vt:lpstr>Summary!Print_Area</vt:lpstr>
      <vt:lpstr>Sheet1!Print_Titles</vt:lpstr>
      <vt:lpstr>Summary!Print_Titles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Bridgette Mashao</dc:creator>
  <cp:lastModifiedBy>wrights</cp:lastModifiedBy>
  <cp:lastPrinted>2015-05-12T06:29:50Z</cp:lastPrinted>
  <dcterms:created xsi:type="dcterms:W3CDTF">2009-08-12T11:33:52Z</dcterms:created>
  <dcterms:modified xsi:type="dcterms:W3CDTF">2016-02-12T14:23:13Z</dcterms:modified>
</cp:coreProperties>
</file>